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018" sheetId="1" r:id="rId1"/>
  </sheets>
  <definedNames>
    <definedName name="_xlnm.Print_Area" localSheetId="0">'2018'!$A$1:$M$107</definedName>
    <definedName name="_xlnm.Print_Titles" localSheetId="0">'2018'!$1:$2</definedName>
  </definedNames>
  <calcPr fullCalcOnLoad="1"/>
</workbook>
</file>

<file path=xl/sharedStrings.xml><?xml version="1.0" encoding="utf-8"?>
<sst xmlns="http://schemas.openxmlformats.org/spreadsheetml/2006/main" count="172" uniqueCount="66">
  <si>
    <t>産　　　業</t>
  </si>
  <si>
    <t>事　　業　　所　　数</t>
  </si>
  <si>
    <t>構　　成　　比（％）</t>
  </si>
  <si>
    <t>従　　業　　者　　数</t>
  </si>
  <si>
    <t>総　　　　　 数</t>
  </si>
  <si>
    <t>第 1 次 産 業</t>
  </si>
  <si>
    <t>　農　林　漁　業</t>
  </si>
  <si>
    <t>第 2 次 産 業</t>
  </si>
  <si>
    <t>　鉱　　　　　業</t>
  </si>
  <si>
    <t>　建　　設　　業</t>
  </si>
  <si>
    <t>　製　　造　　業</t>
  </si>
  <si>
    <t>第 3 次 産 業</t>
  </si>
  <si>
    <t>　運　輸・通信業</t>
  </si>
  <si>
    <t>　金　融・保険業</t>
  </si>
  <si>
    <t>　不　動　産　業</t>
  </si>
  <si>
    <t>　サ ー ビ ス 業</t>
  </si>
  <si>
    <t>　資料：事業所企業統計調査</t>
  </si>
  <si>
    <t>　注）１．市において独自集計したものであり、他で用いられている数字とは異なる。</t>
  </si>
  <si>
    <t>5-1 産業大分類別事業所数及び従業者数の推移（民　営）</t>
  </si>
  <si>
    <t>事 業 所 数</t>
  </si>
  <si>
    <t>構　成　比（％）</t>
  </si>
  <si>
    <t>従 業 者 数</t>
  </si>
  <si>
    <t>-</t>
  </si>
  <si>
    <t xml:space="preserve">  情報通信業</t>
  </si>
  <si>
    <t>　運　輸　業</t>
  </si>
  <si>
    <t>　卸売・小売業</t>
  </si>
  <si>
    <t xml:space="preserve">  医療,福祉</t>
  </si>
  <si>
    <t>　サービス業（他に分類されないもの）</t>
  </si>
  <si>
    <t>平成18年</t>
  </si>
  <si>
    <t>平成21年</t>
  </si>
  <si>
    <t>事業所数</t>
  </si>
  <si>
    <t>構成比（％）</t>
  </si>
  <si>
    <t>従業者数</t>
  </si>
  <si>
    <t>平成24年</t>
  </si>
  <si>
    <t>-</t>
  </si>
  <si>
    <t>　電　気・ガ　ス・熱供給・水道業</t>
  </si>
  <si>
    <t>　教育,学習支援業</t>
  </si>
  <si>
    <t>　複合サービス業</t>
  </si>
  <si>
    <t>平成18年</t>
  </si>
  <si>
    <t>-</t>
  </si>
  <si>
    <t>　飲食店,宿泊業</t>
  </si>
  <si>
    <r>
      <t>　　２．平成</t>
    </r>
    <r>
      <rPr>
        <sz val="11"/>
        <color indexed="8"/>
        <rFont val="ＭＳ 明朝"/>
        <family val="1"/>
      </rPr>
      <t>3、</t>
    </r>
    <r>
      <rPr>
        <sz val="11"/>
        <rFont val="ＭＳ 明朝"/>
        <family val="1"/>
      </rPr>
      <t>11、</t>
    </r>
    <r>
      <rPr>
        <sz val="11"/>
        <color indexed="8"/>
        <rFont val="ＭＳ 明朝"/>
        <family val="1"/>
      </rPr>
      <t>16</t>
    </r>
    <r>
      <rPr>
        <sz val="11"/>
        <rFont val="ＭＳ 明朝"/>
        <family val="1"/>
      </rPr>
      <t>年は簡易調査です。</t>
    </r>
  </si>
  <si>
    <t>平成3年</t>
  </si>
  <si>
    <t>平成8年</t>
  </si>
  <si>
    <t>平成11年</t>
  </si>
  <si>
    <t>平成13年</t>
  </si>
  <si>
    <t>　資料：経済センサス-基礎調査・経済センサス-活動調査</t>
  </si>
  <si>
    <t>　資料：事業所企業統計調査・経済センサス-基礎調査</t>
  </si>
  <si>
    <t>平成26年</t>
  </si>
  <si>
    <t>　卸売業・小売業,飲食店</t>
  </si>
  <si>
    <t>　電　気・ガス・水道・熱供給業</t>
  </si>
  <si>
    <t>　電　気・ガス・熱供給・水道業</t>
  </si>
  <si>
    <t>平成16年</t>
  </si>
  <si>
    <t>平成28年</t>
  </si>
  <si>
    <t>　鉱業，採石業，砂利採取業</t>
  </si>
  <si>
    <t>　 運輸業，郵便業</t>
  </si>
  <si>
    <t>　 卸売業，小売業</t>
  </si>
  <si>
    <t>　 金融業，保険業</t>
  </si>
  <si>
    <t>　 不動産業，物品賃貸業</t>
  </si>
  <si>
    <t>　 学術研究，専門・技術サービス業</t>
  </si>
  <si>
    <t>　 宿泊業，飲食サービス業</t>
  </si>
  <si>
    <t>　 生活関連サービス業，娯楽業</t>
  </si>
  <si>
    <t>　 教育，学習支援業</t>
  </si>
  <si>
    <t>　 医療，福祉</t>
  </si>
  <si>
    <t>　 複合サービス事業</t>
  </si>
  <si>
    <t>　 サービス業（他に分類されないもの）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</si>
</sst>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  <numFmt numFmtId="178" formatCode="#,##0.0;[Red]#,##0.0"/>
    <numFmt numFmtId="179" formatCode="#,##0_ ;[Red]\-#,##0\ "/>
    <numFmt numFmtId="180" formatCode="0.0%"/>
    <numFmt numFmtId="181" formatCode="#,##0.000;[Red]\-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33" borderId="10" xfId="48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34" borderId="0" xfId="48" applyFont="1" applyFill="1" applyBorder="1" applyAlignment="1">
      <alignment vertical="center"/>
    </xf>
    <xf numFmtId="176" fontId="2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180" fontId="43" fillId="34" borderId="0" xfId="0" applyNumberFormat="1" applyFont="1" applyFill="1" applyBorder="1" applyAlignment="1">
      <alignment horizontal="right" vertical="center"/>
    </xf>
    <xf numFmtId="0" fontId="43" fillId="34" borderId="0" xfId="0" applyFont="1" applyFill="1" applyBorder="1" applyAlignment="1">
      <alignment vertical="center"/>
    </xf>
    <xf numFmtId="177" fontId="43" fillId="35" borderId="0" xfId="0" applyNumberFormat="1" applyFont="1" applyFill="1" applyBorder="1" applyAlignment="1">
      <alignment horizontal="right" vertical="center"/>
    </xf>
    <xf numFmtId="180" fontId="43" fillId="35" borderId="0" xfId="0" applyNumberFormat="1" applyFont="1" applyFill="1" applyBorder="1" applyAlignment="1">
      <alignment horizontal="right" vertical="center"/>
    </xf>
    <xf numFmtId="177" fontId="43" fillId="35" borderId="11" xfId="0" applyNumberFormat="1" applyFont="1" applyFill="1" applyBorder="1" applyAlignment="1">
      <alignment horizontal="right" vertical="center"/>
    </xf>
    <xf numFmtId="178" fontId="43" fillId="35" borderId="11" xfId="0" applyNumberFormat="1" applyFont="1" applyFill="1" applyBorder="1" applyAlignment="1">
      <alignment horizontal="right" vertical="center"/>
    </xf>
    <xf numFmtId="176" fontId="43" fillId="34" borderId="0" xfId="0" applyNumberFormat="1" applyFont="1" applyFill="1" applyBorder="1" applyAlignment="1">
      <alignment vertical="center"/>
    </xf>
    <xf numFmtId="176" fontId="43" fillId="34" borderId="0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right" vertical="center"/>
    </xf>
    <xf numFmtId="180" fontId="43" fillId="34" borderId="0" xfId="0" applyNumberFormat="1" applyFont="1" applyFill="1" applyBorder="1" applyAlignment="1">
      <alignment vertical="center"/>
    </xf>
    <xf numFmtId="38" fontId="8" fillId="35" borderId="0" xfId="48" applyNumberFormat="1" applyFont="1" applyFill="1" applyBorder="1" applyAlignment="1">
      <alignment horizontal="right" vertical="center"/>
    </xf>
    <xf numFmtId="180" fontId="8" fillId="35" borderId="0" xfId="48" applyNumberFormat="1" applyFont="1" applyFill="1" applyBorder="1" applyAlignment="1">
      <alignment horizontal="right" vertical="center"/>
    </xf>
    <xf numFmtId="177" fontId="8" fillId="35" borderId="0" xfId="48" applyNumberFormat="1" applyFont="1" applyFill="1" applyBorder="1" applyAlignment="1">
      <alignment horizontal="right" vertical="center"/>
    </xf>
    <xf numFmtId="180" fontId="8" fillId="34" borderId="0" xfId="0" applyNumberFormat="1" applyFont="1" applyFill="1" applyBorder="1" applyAlignment="1">
      <alignment horizontal="right" vertical="center"/>
    </xf>
    <xf numFmtId="177" fontId="8" fillId="35" borderId="0" xfId="0" applyNumberFormat="1" applyFont="1" applyFill="1" applyBorder="1" applyAlignment="1">
      <alignment horizontal="right" vertical="center"/>
    </xf>
    <xf numFmtId="180" fontId="8" fillId="34" borderId="0" xfId="48" applyNumberFormat="1" applyFont="1" applyFill="1" applyBorder="1" applyAlignment="1">
      <alignment horizontal="right" vertical="center"/>
    </xf>
    <xf numFmtId="38" fontId="6" fillId="35" borderId="0" xfId="48" applyNumberFormat="1" applyFont="1" applyFill="1" applyBorder="1" applyAlignment="1">
      <alignment horizontal="right" vertical="center"/>
    </xf>
    <xf numFmtId="180" fontId="6" fillId="35" borderId="0" xfId="48" applyNumberFormat="1" applyFont="1" applyFill="1" applyBorder="1" applyAlignment="1">
      <alignment horizontal="right" vertical="center"/>
    </xf>
    <xf numFmtId="177" fontId="6" fillId="35" borderId="0" xfId="0" applyNumberFormat="1" applyFont="1" applyFill="1" applyBorder="1" applyAlignment="1">
      <alignment horizontal="right" vertical="center"/>
    </xf>
    <xf numFmtId="180" fontId="6" fillId="34" borderId="0" xfId="0" applyNumberFormat="1" applyFont="1" applyFill="1" applyBorder="1" applyAlignment="1">
      <alignment horizontal="right" vertical="center"/>
    </xf>
    <xf numFmtId="180" fontId="6" fillId="34" borderId="0" xfId="48" applyNumberFormat="1" applyFont="1" applyFill="1" applyBorder="1" applyAlignment="1">
      <alignment horizontal="right" vertical="center"/>
    </xf>
    <xf numFmtId="38" fontId="6" fillId="35" borderId="11" xfId="48" applyNumberFormat="1" applyFont="1" applyFill="1" applyBorder="1" applyAlignment="1">
      <alignment horizontal="right" vertical="center"/>
    </xf>
    <xf numFmtId="179" fontId="6" fillId="34" borderId="0" xfId="48" applyNumberFormat="1" applyFont="1" applyFill="1" applyBorder="1" applyAlignment="1">
      <alignment vertical="center"/>
    </xf>
    <xf numFmtId="38" fontId="6" fillId="34" borderId="0" xfId="48" applyFont="1" applyFill="1" applyBorder="1" applyAlignment="1">
      <alignment vertical="center"/>
    </xf>
    <xf numFmtId="38" fontId="6" fillId="34" borderId="0" xfId="48" applyFont="1" applyFill="1" applyBorder="1" applyAlignment="1">
      <alignment horizontal="right" vertical="center"/>
    </xf>
    <xf numFmtId="177" fontId="6" fillId="35" borderId="0" xfId="48" applyNumberFormat="1" applyFont="1" applyFill="1" applyBorder="1" applyAlignment="1">
      <alignment horizontal="right" vertical="center"/>
    </xf>
    <xf numFmtId="180" fontId="8" fillId="34" borderId="0" xfId="0" applyNumberFormat="1" applyFont="1" applyFill="1" applyBorder="1" applyAlignment="1">
      <alignment vertical="center"/>
    </xf>
    <xf numFmtId="178" fontId="6" fillId="35" borderId="11" xfId="48" applyNumberFormat="1" applyFont="1" applyFill="1" applyBorder="1" applyAlignment="1">
      <alignment horizontal="right" vertical="center"/>
    </xf>
    <xf numFmtId="176" fontId="6" fillId="34" borderId="0" xfId="0" applyNumberFormat="1" applyFont="1" applyFill="1" applyBorder="1" applyAlignment="1">
      <alignment vertical="center"/>
    </xf>
    <xf numFmtId="178" fontId="8" fillId="35" borderId="0" xfId="48" applyNumberFormat="1" applyFont="1" applyFill="1" applyBorder="1" applyAlignment="1">
      <alignment horizontal="right" vertical="center"/>
    </xf>
    <xf numFmtId="178" fontId="6" fillId="35" borderId="0" xfId="48" applyNumberFormat="1" applyFont="1" applyFill="1" applyBorder="1" applyAlignment="1">
      <alignment horizontal="right" vertical="center"/>
    </xf>
    <xf numFmtId="177" fontId="6" fillId="35" borderId="11" xfId="48" applyNumberFormat="1" applyFont="1" applyFill="1" applyBorder="1" applyAlignment="1">
      <alignment horizontal="right" vertical="center"/>
    </xf>
    <xf numFmtId="176" fontId="6" fillId="34" borderId="0" xfId="0" applyNumberFormat="1" applyFont="1" applyFill="1" applyBorder="1" applyAlignment="1">
      <alignment horizontal="left" vertical="center"/>
    </xf>
    <xf numFmtId="176" fontId="43" fillId="35" borderId="12" xfId="0" applyNumberFormat="1" applyFont="1" applyFill="1" applyBorder="1" applyAlignment="1">
      <alignment vertical="center" shrinkToFit="1"/>
    </xf>
    <xf numFmtId="177" fontId="6" fillId="35" borderId="13" xfId="48" applyNumberFormat="1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 vertical="center"/>
    </xf>
    <xf numFmtId="177" fontId="43" fillId="35" borderId="0" xfId="0" applyNumberFormat="1" applyFont="1" applyFill="1" applyBorder="1" applyAlignment="1">
      <alignment vertical="center"/>
    </xf>
    <xf numFmtId="176" fontId="43" fillId="35" borderId="12" xfId="0" applyNumberFormat="1" applyFont="1" applyFill="1" applyBorder="1" applyAlignment="1">
      <alignment horizontal="left" vertical="center" shrinkToFit="1"/>
    </xf>
    <xf numFmtId="176" fontId="2" fillId="34" borderId="0" xfId="0" applyNumberFormat="1" applyFont="1" applyFill="1" applyBorder="1" applyAlignment="1">
      <alignment horizontal="center" vertical="center" shrinkToFit="1"/>
    </xf>
    <xf numFmtId="176" fontId="8" fillId="35" borderId="14" xfId="0" applyNumberFormat="1" applyFont="1" applyFill="1" applyBorder="1" applyAlignment="1">
      <alignment vertical="center" shrinkToFit="1"/>
    </xf>
    <xf numFmtId="176" fontId="8" fillId="35" borderId="12" xfId="0" applyNumberFormat="1" applyFont="1" applyFill="1" applyBorder="1" applyAlignment="1">
      <alignment vertical="center" shrinkToFit="1"/>
    </xf>
    <xf numFmtId="176" fontId="6" fillId="35" borderId="12" xfId="0" applyNumberFormat="1" applyFont="1" applyFill="1" applyBorder="1" applyAlignment="1">
      <alignment vertical="center" shrinkToFit="1"/>
    </xf>
    <xf numFmtId="176" fontId="43" fillId="35" borderId="15" xfId="0" applyNumberFormat="1" applyFont="1" applyFill="1" applyBorder="1" applyAlignment="1">
      <alignment vertical="center" shrinkToFit="1"/>
    </xf>
    <xf numFmtId="176" fontId="43" fillId="35" borderId="0" xfId="0" applyNumberFormat="1" applyFont="1" applyFill="1" applyBorder="1" applyAlignment="1">
      <alignment vertical="center" shrinkToFit="1"/>
    </xf>
    <xf numFmtId="176" fontId="0" fillId="0" borderId="0" xfId="0" applyNumberFormat="1" applyBorder="1" applyAlignment="1">
      <alignment horizontal="center" vertical="center" shrinkToFit="1"/>
    </xf>
    <xf numFmtId="38" fontId="6" fillId="33" borderId="10" xfId="48" applyFont="1" applyFill="1" applyBorder="1" applyAlignment="1">
      <alignment horizontal="center" vertical="center" shrinkToFit="1"/>
    </xf>
    <xf numFmtId="38" fontId="6" fillId="33" borderId="16" xfId="48" applyFont="1" applyFill="1" applyBorder="1" applyAlignment="1">
      <alignment horizontal="center" vertical="center" shrinkToFit="1"/>
    </xf>
    <xf numFmtId="38" fontId="6" fillId="33" borderId="16" xfId="48" applyFont="1" applyFill="1" applyBorder="1" applyAlignment="1">
      <alignment horizontal="center" vertical="center"/>
    </xf>
    <xf numFmtId="38" fontId="8" fillId="34" borderId="0" xfId="48" applyNumberFormat="1" applyFont="1" applyFill="1" applyBorder="1" applyAlignment="1">
      <alignment horizontal="right" vertical="center"/>
    </xf>
    <xf numFmtId="177" fontId="8" fillId="34" borderId="0" xfId="48" applyNumberFormat="1" applyFont="1" applyFill="1" applyBorder="1" applyAlignment="1">
      <alignment horizontal="right" vertical="center"/>
    </xf>
    <xf numFmtId="177" fontId="8" fillId="34" borderId="0" xfId="0" applyNumberFormat="1" applyFont="1" applyFill="1" applyBorder="1" applyAlignment="1">
      <alignment horizontal="right" vertical="center"/>
    </xf>
    <xf numFmtId="38" fontId="6" fillId="34" borderId="0" xfId="48" applyNumberFormat="1" applyFont="1" applyFill="1" applyBorder="1" applyAlignment="1">
      <alignment horizontal="right" vertical="center"/>
    </xf>
    <xf numFmtId="177" fontId="43" fillId="34" borderId="0" xfId="0" applyNumberFormat="1" applyFont="1" applyFill="1" applyBorder="1" applyAlignment="1">
      <alignment horizontal="right" vertical="center"/>
    </xf>
    <xf numFmtId="177" fontId="6" fillId="34" borderId="0" xfId="0" applyNumberFormat="1" applyFont="1" applyFill="1" applyBorder="1" applyAlignment="1">
      <alignment horizontal="right" vertical="center"/>
    </xf>
    <xf numFmtId="38" fontId="6" fillId="34" borderId="17" xfId="48" applyNumberFormat="1" applyFont="1" applyFill="1" applyBorder="1" applyAlignment="1">
      <alignment horizontal="right" vertical="center"/>
    </xf>
    <xf numFmtId="38" fontId="6" fillId="33" borderId="18" xfId="48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 shrinkToFit="1"/>
    </xf>
    <xf numFmtId="38" fontId="6" fillId="33" borderId="20" xfId="48" applyFont="1" applyFill="1" applyBorder="1" applyAlignment="1">
      <alignment horizontal="center" vertical="center"/>
    </xf>
    <xf numFmtId="38" fontId="7" fillId="34" borderId="0" xfId="48" applyFont="1" applyFill="1" applyBorder="1" applyAlignment="1">
      <alignment vertical="center"/>
    </xf>
    <xf numFmtId="176" fontId="6" fillId="33" borderId="21" xfId="0" applyNumberFormat="1" applyFont="1" applyFill="1" applyBorder="1" applyAlignment="1">
      <alignment horizontal="center" vertical="center" shrinkToFit="1"/>
    </xf>
    <xf numFmtId="181" fontId="6" fillId="35" borderId="11" xfId="48" applyNumberFormat="1" applyFont="1" applyFill="1" applyBorder="1" applyAlignment="1">
      <alignment horizontal="right" vertical="center"/>
    </xf>
    <xf numFmtId="180" fontId="44" fillId="34" borderId="0" xfId="0" applyNumberFormat="1" applyFont="1" applyFill="1" applyBorder="1" applyAlignment="1">
      <alignment vertical="center"/>
    </xf>
    <xf numFmtId="38" fontId="6" fillId="34" borderId="11" xfId="48" applyNumberFormat="1" applyFont="1" applyFill="1" applyBorder="1" applyAlignment="1">
      <alignment horizontal="right" vertical="center"/>
    </xf>
    <xf numFmtId="38" fontId="8" fillId="34" borderId="13" xfId="48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9" fontId="6" fillId="34" borderId="22" xfId="48" applyNumberFormat="1" applyFont="1" applyFill="1" applyBorder="1" applyAlignment="1">
      <alignment vertical="center"/>
    </xf>
    <xf numFmtId="176" fontId="43" fillId="34" borderId="22" xfId="0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176" fontId="2" fillId="34" borderId="0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 shrinkToFit="1"/>
    </xf>
    <xf numFmtId="176" fontId="6" fillId="33" borderId="19" xfId="0" applyNumberFormat="1" applyFont="1" applyFill="1" applyBorder="1" applyAlignment="1">
      <alignment horizontal="center" vertical="center" shrinkToFit="1"/>
    </xf>
    <xf numFmtId="38" fontId="6" fillId="33" borderId="18" xfId="48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6" fillId="33" borderId="18" xfId="48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34" borderId="12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33.421875" style="57" bestFit="1" customWidth="1"/>
    <col min="2" max="4" width="10.57421875" style="3" customWidth="1"/>
    <col min="5" max="6" width="10.57421875" style="2" customWidth="1"/>
    <col min="7" max="10" width="10.57421875" style="3" customWidth="1"/>
    <col min="11" max="11" width="10.57421875" style="2" customWidth="1"/>
    <col min="12" max="16384" width="9.00390625" style="1" customWidth="1"/>
  </cols>
  <sheetData>
    <row r="1" spans="1:13" ht="17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7"/>
      <c r="M1" s="77"/>
    </row>
    <row r="2" spans="1:13" ht="18" thickBot="1">
      <c r="A2" s="51"/>
      <c r="B2" s="10"/>
      <c r="C2" s="10"/>
      <c r="D2" s="10"/>
      <c r="E2" s="10"/>
      <c r="F2" s="10"/>
      <c r="G2" s="10"/>
      <c r="H2" s="10"/>
      <c r="I2" s="10"/>
      <c r="J2" s="11"/>
      <c r="K2" s="10"/>
      <c r="L2" s="77"/>
      <c r="M2" s="77"/>
    </row>
    <row r="3" spans="1:13" s="4" customFormat="1" ht="13.5">
      <c r="A3" s="82" t="s">
        <v>0</v>
      </c>
      <c r="B3" s="87" t="s">
        <v>30</v>
      </c>
      <c r="C3" s="88"/>
      <c r="D3" s="89"/>
      <c r="E3" s="87" t="s">
        <v>31</v>
      </c>
      <c r="F3" s="88"/>
      <c r="G3" s="89"/>
      <c r="H3" s="87" t="s">
        <v>32</v>
      </c>
      <c r="I3" s="88"/>
      <c r="J3" s="89"/>
      <c r="K3" s="87" t="s">
        <v>31</v>
      </c>
      <c r="L3" s="88"/>
      <c r="M3" s="88"/>
    </row>
    <row r="4" spans="1:13" s="6" customFormat="1" ht="13.5">
      <c r="A4" s="83"/>
      <c r="B4" s="58" t="s">
        <v>33</v>
      </c>
      <c r="C4" s="58" t="s">
        <v>48</v>
      </c>
      <c r="D4" s="58" t="s">
        <v>53</v>
      </c>
      <c r="E4" s="58" t="s">
        <v>33</v>
      </c>
      <c r="F4" s="58" t="s">
        <v>48</v>
      </c>
      <c r="G4" s="58" t="s">
        <v>53</v>
      </c>
      <c r="H4" s="58" t="s">
        <v>33</v>
      </c>
      <c r="I4" s="58" t="s">
        <v>48</v>
      </c>
      <c r="J4" s="58" t="s">
        <v>53</v>
      </c>
      <c r="K4" s="58" t="s">
        <v>33</v>
      </c>
      <c r="L4" s="59" t="s">
        <v>48</v>
      </c>
      <c r="M4" s="59" t="s">
        <v>53</v>
      </c>
    </row>
    <row r="5" spans="1:13" s="7" customFormat="1" ht="13.5">
      <c r="A5" s="52" t="s">
        <v>4</v>
      </c>
      <c r="B5" s="61">
        <f>B7+B10+B15</f>
        <v>5318</v>
      </c>
      <c r="C5" s="61">
        <f>C7+C10+C15</f>
        <v>5392</v>
      </c>
      <c r="D5" s="61">
        <f>D7+D10+D15</f>
        <v>5252</v>
      </c>
      <c r="E5" s="28">
        <f>B5/B5</f>
        <v>1</v>
      </c>
      <c r="F5" s="28">
        <f>C5/C5</f>
        <v>1</v>
      </c>
      <c r="G5" s="28">
        <f>D5/D5</f>
        <v>1</v>
      </c>
      <c r="H5" s="61">
        <f>H7+H10+H15</f>
        <v>60176</v>
      </c>
      <c r="I5" s="61">
        <f>I7+I10+I15</f>
        <v>64138</v>
      </c>
      <c r="J5" s="61">
        <f>J7+J10+J15</f>
        <v>64913</v>
      </c>
      <c r="K5" s="26">
        <f>H5/H5</f>
        <v>1</v>
      </c>
      <c r="L5" s="26">
        <f>I5/I5</f>
        <v>1</v>
      </c>
      <c r="M5" s="26">
        <f>J5/J5</f>
        <v>1</v>
      </c>
    </row>
    <row r="6" spans="1:13" ht="13.5">
      <c r="A6" s="53"/>
      <c r="B6" s="61"/>
      <c r="C6" s="71"/>
      <c r="D6" s="71"/>
      <c r="E6" s="28"/>
      <c r="F6" s="28"/>
      <c r="G6" s="28"/>
      <c r="H6" s="63"/>
      <c r="I6" s="9"/>
      <c r="J6" s="9"/>
      <c r="K6" s="13"/>
      <c r="L6" s="13"/>
      <c r="M6" s="13"/>
    </row>
    <row r="7" spans="1:13" s="7" customFormat="1" ht="13.5">
      <c r="A7" s="53" t="s">
        <v>5</v>
      </c>
      <c r="B7" s="61">
        <f>SUM(B8)</f>
        <v>3</v>
      </c>
      <c r="C7" s="61">
        <f>SUM(C8)</f>
        <v>6</v>
      </c>
      <c r="D7" s="61">
        <f>SUM(D8)</f>
        <v>4</v>
      </c>
      <c r="E7" s="28">
        <f>B7/B5</f>
        <v>0.0005641218503196691</v>
      </c>
      <c r="F7" s="28">
        <f>C7/C5</f>
        <v>0.001112759643916914</v>
      </c>
      <c r="G7" s="28">
        <f>D7/D5</f>
        <v>0.0007616146230007616</v>
      </c>
      <c r="H7" s="63">
        <f>SUM(H8)</f>
        <v>225</v>
      </c>
      <c r="I7" s="63">
        <f>SUM(I8)</f>
        <v>172</v>
      </c>
      <c r="J7" s="63">
        <f>SUM(J8)</f>
        <v>234</v>
      </c>
      <c r="K7" s="28">
        <f>H7/H5</f>
        <v>0.0037390321722946024</v>
      </c>
      <c r="L7" s="28">
        <f>I7/I5</f>
        <v>0.0026817175465402724</v>
      </c>
      <c r="M7" s="28">
        <f>J7/J5</f>
        <v>0.003604824919507649</v>
      </c>
    </row>
    <row r="8" spans="1:13" ht="13.5">
      <c r="A8" s="46" t="s">
        <v>6</v>
      </c>
      <c r="B8" s="64">
        <v>3</v>
      </c>
      <c r="C8" s="9">
        <v>6</v>
      </c>
      <c r="D8" s="9">
        <v>4</v>
      </c>
      <c r="E8" s="33">
        <f>B8/B5</f>
        <v>0.0005641218503196691</v>
      </c>
      <c r="F8" s="33">
        <f>C8/C5</f>
        <v>0.001112759643916914</v>
      </c>
      <c r="G8" s="33">
        <f>D8/D5</f>
        <v>0.0007616146230007616</v>
      </c>
      <c r="H8" s="65">
        <v>225</v>
      </c>
      <c r="I8" s="9">
        <v>172</v>
      </c>
      <c r="J8" s="9">
        <v>234</v>
      </c>
      <c r="K8" s="13">
        <f>H8/H5</f>
        <v>0.0037390321722946024</v>
      </c>
      <c r="L8" s="13">
        <f>I8/I5</f>
        <v>0.0026817175465402724</v>
      </c>
      <c r="M8" s="13">
        <f>J8/J5</f>
        <v>0.003604824919507649</v>
      </c>
    </row>
    <row r="9" spans="1:13" ht="13.5">
      <c r="A9" s="46"/>
      <c r="B9" s="61"/>
      <c r="C9" s="9"/>
      <c r="D9" s="9"/>
      <c r="E9" s="33"/>
      <c r="F9" s="33"/>
      <c r="G9" s="33"/>
      <c r="H9" s="65"/>
      <c r="I9" s="9"/>
      <c r="J9" s="9"/>
      <c r="K9" s="13"/>
      <c r="L9" s="13"/>
      <c r="M9" s="13"/>
    </row>
    <row r="10" spans="1:13" s="7" customFormat="1" ht="13.5">
      <c r="A10" s="53" t="s">
        <v>7</v>
      </c>
      <c r="B10" s="61">
        <f aca="true" t="shared" si="0" ref="B10:L10">SUM(B11:B13)</f>
        <v>1485</v>
      </c>
      <c r="C10" s="61">
        <f t="shared" si="0"/>
        <v>1437</v>
      </c>
      <c r="D10" s="61">
        <f>SUM(D11:D13)</f>
        <v>1372</v>
      </c>
      <c r="E10" s="28">
        <f t="shared" si="0"/>
        <v>0.27924031590823617</v>
      </c>
      <c r="F10" s="28">
        <f t="shared" si="0"/>
        <v>0.2665059347181009</v>
      </c>
      <c r="G10" s="28">
        <f>SUM(G11:G13)</f>
        <v>0.26123381568926124</v>
      </c>
      <c r="H10" s="62">
        <f t="shared" si="0"/>
        <v>17977</v>
      </c>
      <c r="I10" s="62">
        <f t="shared" si="0"/>
        <v>17750</v>
      </c>
      <c r="J10" s="62">
        <f>SUM(J11:J13)</f>
        <v>16928</v>
      </c>
      <c r="K10" s="26">
        <f t="shared" si="0"/>
        <v>0.29874036160595585</v>
      </c>
      <c r="L10" s="26">
        <f t="shared" si="0"/>
        <v>0.27674701425052234</v>
      </c>
      <c r="M10" s="26">
        <f>SUM(M11:M13)</f>
        <v>0.2607798129804507</v>
      </c>
    </row>
    <row r="11" spans="1:13" ht="13.5">
      <c r="A11" s="46" t="s">
        <v>54</v>
      </c>
      <c r="B11" s="64" t="s">
        <v>34</v>
      </c>
      <c r="C11" s="64" t="s">
        <v>34</v>
      </c>
      <c r="D11" s="64" t="s">
        <v>34</v>
      </c>
      <c r="E11" s="33" t="s">
        <v>22</v>
      </c>
      <c r="F11" s="33" t="s">
        <v>22</v>
      </c>
      <c r="G11" s="33" t="s">
        <v>22</v>
      </c>
      <c r="H11" s="13" t="s">
        <v>22</v>
      </c>
      <c r="I11" s="64" t="s">
        <v>34</v>
      </c>
      <c r="J11" s="64" t="s">
        <v>34</v>
      </c>
      <c r="K11" s="13" t="s">
        <v>22</v>
      </c>
      <c r="L11" s="13" t="s">
        <v>22</v>
      </c>
      <c r="M11" s="13" t="s">
        <v>22</v>
      </c>
    </row>
    <row r="12" spans="1:13" ht="13.5">
      <c r="A12" s="46" t="s">
        <v>9</v>
      </c>
      <c r="B12" s="64">
        <v>475</v>
      </c>
      <c r="C12" s="9">
        <v>472</v>
      </c>
      <c r="D12" s="9">
        <v>461</v>
      </c>
      <c r="E12" s="33">
        <f>B12/B5</f>
        <v>0.08931929296728093</v>
      </c>
      <c r="F12" s="33">
        <f>C12/C5</f>
        <v>0.08753709198813056</v>
      </c>
      <c r="G12" s="33">
        <f>D12/D5</f>
        <v>0.08777608530083778</v>
      </c>
      <c r="H12" s="65">
        <v>3880</v>
      </c>
      <c r="I12" s="9">
        <v>3398</v>
      </c>
      <c r="J12" s="9">
        <v>3520</v>
      </c>
      <c r="K12" s="13">
        <f>H12/H5</f>
        <v>0.06447753257112471</v>
      </c>
      <c r="L12" s="13">
        <f>I12/I5</f>
        <v>0.05297951292525492</v>
      </c>
      <c r="M12" s="13">
        <f>J12/J5</f>
        <v>0.054226426139602234</v>
      </c>
    </row>
    <row r="13" spans="1:13" s="8" customFormat="1" ht="13.5">
      <c r="A13" s="54" t="s">
        <v>10</v>
      </c>
      <c r="B13" s="64">
        <v>1010</v>
      </c>
      <c r="C13" s="12">
        <v>965</v>
      </c>
      <c r="D13" s="12">
        <v>911</v>
      </c>
      <c r="E13" s="33">
        <f>B13/B5</f>
        <v>0.18992102294095525</v>
      </c>
      <c r="F13" s="33">
        <f>C13/C5</f>
        <v>0.17896884272997032</v>
      </c>
      <c r="G13" s="33">
        <f>D13/D5</f>
        <v>0.17345773038842346</v>
      </c>
      <c r="H13" s="66">
        <v>14097</v>
      </c>
      <c r="I13" s="12">
        <v>14352</v>
      </c>
      <c r="J13" s="12">
        <v>13408</v>
      </c>
      <c r="K13" s="32">
        <f>H13/H5</f>
        <v>0.23426282903483117</v>
      </c>
      <c r="L13" s="32">
        <f>I13/I5</f>
        <v>0.2237675013252674</v>
      </c>
      <c r="M13" s="32">
        <f>J13/J5</f>
        <v>0.2065533868408485</v>
      </c>
    </row>
    <row r="14" spans="1:13" ht="13.5">
      <c r="A14" s="53"/>
      <c r="B14" s="76"/>
      <c r="C14" s="9"/>
      <c r="D14" s="9"/>
      <c r="E14" s="33"/>
      <c r="F14" s="33"/>
      <c r="G14" s="33"/>
      <c r="H14" s="65"/>
      <c r="I14" s="9"/>
      <c r="J14" s="9"/>
      <c r="K14" s="13"/>
      <c r="L14" s="13"/>
      <c r="M14" s="13"/>
    </row>
    <row r="15" spans="1:13" s="7" customFormat="1" ht="13.5">
      <c r="A15" s="53" t="s">
        <v>11</v>
      </c>
      <c r="B15" s="61">
        <f aca="true" t="shared" si="1" ref="B15:L15">SUM(B16:B28)</f>
        <v>3830</v>
      </c>
      <c r="C15" s="61">
        <f t="shared" si="1"/>
        <v>3949</v>
      </c>
      <c r="D15" s="61">
        <f>SUM(D16:D28)</f>
        <v>3876</v>
      </c>
      <c r="E15" s="28">
        <f t="shared" si="1"/>
        <v>0.7201955622414442</v>
      </c>
      <c r="F15" s="28">
        <f t="shared" si="1"/>
        <v>0.7323813056379822</v>
      </c>
      <c r="G15" s="28">
        <f>SUM(G16:G28)</f>
        <v>0.7380045696877381</v>
      </c>
      <c r="H15" s="62">
        <f t="shared" si="1"/>
        <v>41974</v>
      </c>
      <c r="I15" s="62">
        <f t="shared" si="1"/>
        <v>46216</v>
      </c>
      <c r="J15" s="62">
        <f>SUM(J16:J28)</f>
        <v>47751</v>
      </c>
      <c r="K15" s="26">
        <f t="shared" si="1"/>
        <v>0.6975206062217495</v>
      </c>
      <c r="L15" s="26">
        <f t="shared" si="1"/>
        <v>0.7205712682029373</v>
      </c>
      <c r="M15" s="26">
        <f>SUM(M16:M28)</f>
        <v>0.7356153621000415</v>
      </c>
    </row>
    <row r="16" spans="1:13" ht="13.5">
      <c r="A16" s="50" t="s">
        <v>35</v>
      </c>
      <c r="B16" s="64">
        <v>3</v>
      </c>
      <c r="C16" s="9">
        <v>4</v>
      </c>
      <c r="D16" s="9">
        <v>4</v>
      </c>
      <c r="E16" s="33">
        <f>B16/B5</f>
        <v>0.0005641218503196691</v>
      </c>
      <c r="F16" s="33">
        <f>C16/C5</f>
        <v>0.000741839762611276</v>
      </c>
      <c r="G16" s="33">
        <f>D16/D5</f>
        <v>0.0007616146230007616</v>
      </c>
      <c r="H16" s="65">
        <v>126</v>
      </c>
      <c r="I16" s="9">
        <v>149</v>
      </c>
      <c r="J16" s="9">
        <v>114</v>
      </c>
      <c r="K16" s="33">
        <f>H16/H5</f>
        <v>0.0020938580164849775</v>
      </c>
      <c r="L16" s="33">
        <f>I16/I5</f>
        <v>0.002323115781595934</v>
      </c>
      <c r="M16" s="33">
        <f>J16/J5</f>
        <v>0.0017561967556575723</v>
      </c>
    </row>
    <row r="17" spans="1:13" ht="13.5">
      <c r="A17" s="50" t="s">
        <v>23</v>
      </c>
      <c r="B17" s="64">
        <v>43</v>
      </c>
      <c r="C17" s="9">
        <v>44</v>
      </c>
      <c r="D17" s="9">
        <v>34</v>
      </c>
      <c r="E17" s="33">
        <f>B17/B5</f>
        <v>0.008085746521248589</v>
      </c>
      <c r="F17" s="33">
        <f>C17/C5</f>
        <v>0.008160237388724036</v>
      </c>
      <c r="G17" s="33">
        <f>D17/D5</f>
        <v>0.006473724295506474</v>
      </c>
      <c r="H17" s="65">
        <v>289</v>
      </c>
      <c r="I17" s="9">
        <v>297</v>
      </c>
      <c r="J17" s="9">
        <v>218</v>
      </c>
      <c r="K17" s="33">
        <f>H17/H5</f>
        <v>0.004802579101302845</v>
      </c>
      <c r="L17" s="33">
        <f>I17/I5</f>
        <v>0.004630640182107331</v>
      </c>
      <c r="M17" s="33">
        <f>J17/J5</f>
        <v>0.0033583411643276387</v>
      </c>
    </row>
    <row r="18" spans="1:13" ht="13.5">
      <c r="A18" s="90" t="s">
        <v>55</v>
      </c>
      <c r="B18" s="64">
        <v>327</v>
      </c>
      <c r="C18" s="9">
        <v>336</v>
      </c>
      <c r="D18" s="9">
        <v>334</v>
      </c>
      <c r="E18" s="33">
        <f>B18/B5</f>
        <v>0.061489281684843924</v>
      </c>
      <c r="F18" s="33">
        <f>C18/C5</f>
        <v>0.06231454005934718</v>
      </c>
      <c r="G18" s="33">
        <f>D18/D5</f>
        <v>0.06359482102056359</v>
      </c>
      <c r="H18" s="65">
        <v>9544</v>
      </c>
      <c r="I18" s="9">
        <v>12050</v>
      </c>
      <c r="J18" s="9">
        <v>11531</v>
      </c>
      <c r="K18" s="13">
        <f>H18/H5</f>
        <v>0.15860143578835417</v>
      </c>
      <c r="L18" s="13">
        <f>I18/I5</f>
        <v>0.18787614206866443</v>
      </c>
      <c r="M18" s="13">
        <f>J18/J5</f>
        <v>0.17763776131129358</v>
      </c>
    </row>
    <row r="19" spans="1:13" ht="13.5">
      <c r="A19" s="90" t="s">
        <v>56</v>
      </c>
      <c r="B19" s="64">
        <v>1031</v>
      </c>
      <c r="C19" s="9">
        <v>1073</v>
      </c>
      <c r="D19" s="9">
        <v>1053</v>
      </c>
      <c r="E19" s="33">
        <f>B19/B5</f>
        <v>0.19386987589319293</v>
      </c>
      <c r="F19" s="33">
        <f>C19/C5</f>
        <v>0.19899851632047477</v>
      </c>
      <c r="G19" s="33">
        <f>D19/D5</f>
        <v>0.2004950495049505</v>
      </c>
      <c r="H19" s="65">
        <v>10724</v>
      </c>
      <c r="I19" s="9">
        <v>10919</v>
      </c>
      <c r="J19" s="9">
        <v>11935</v>
      </c>
      <c r="K19" s="13">
        <f>H19/H5</f>
        <v>0.17821058229194364</v>
      </c>
      <c r="L19" s="13">
        <f>I19/I5</f>
        <v>0.17024229006205369</v>
      </c>
      <c r="M19" s="13">
        <f>J19/J5</f>
        <v>0.18386147612958884</v>
      </c>
    </row>
    <row r="20" spans="1:13" s="8" customFormat="1" ht="13.5">
      <c r="A20" s="90" t="s">
        <v>57</v>
      </c>
      <c r="B20" s="64">
        <v>43</v>
      </c>
      <c r="C20" s="12">
        <v>34</v>
      </c>
      <c r="D20" s="12">
        <v>37</v>
      </c>
      <c r="E20" s="33">
        <f>B20/B5</f>
        <v>0.008085746521248589</v>
      </c>
      <c r="F20" s="33">
        <f>C20/C5</f>
        <v>0.006305637982195846</v>
      </c>
      <c r="G20" s="33">
        <f>D20/D5</f>
        <v>0.007044935262757045</v>
      </c>
      <c r="H20" s="66">
        <v>650</v>
      </c>
      <c r="I20" s="12">
        <v>607</v>
      </c>
      <c r="J20" s="12">
        <v>723</v>
      </c>
      <c r="K20" s="32">
        <f>H20/H5</f>
        <v>0.010801648497739963</v>
      </c>
      <c r="L20" s="32">
        <f>I20/I5</f>
        <v>0.009463968318313636</v>
      </c>
      <c r="M20" s="32">
        <f>J20/J5</f>
        <v>0.01113798468719671</v>
      </c>
    </row>
    <row r="21" spans="1:13" s="8" customFormat="1" ht="13.5">
      <c r="A21" s="90" t="s">
        <v>58</v>
      </c>
      <c r="B21" s="64">
        <v>729</v>
      </c>
      <c r="C21" s="12">
        <v>723</v>
      </c>
      <c r="D21" s="12">
        <v>670</v>
      </c>
      <c r="E21" s="33">
        <f>B21/B5</f>
        <v>0.13708160962767957</v>
      </c>
      <c r="F21" s="33">
        <f>C21/C5</f>
        <v>0.13408753709198812</v>
      </c>
      <c r="G21" s="33">
        <f>D21/D5</f>
        <v>0.12757044935262757</v>
      </c>
      <c r="H21" s="66">
        <v>2024</v>
      </c>
      <c r="I21" s="12">
        <v>1987</v>
      </c>
      <c r="J21" s="12">
        <v>1880</v>
      </c>
      <c r="K21" s="32">
        <f>H21/H5</f>
        <v>0.03363467162988567</v>
      </c>
      <c r="L21" s="32">
        <f>I21/I5</f>
        <v>0.030980074214973962</v>
      </c>
      <c r="M21" s="32">
        <f>J21/J5</f>
        <v>0.028961841233651194</v>
      </c>
    </row>
    <row r="22" spans="1:13" s="8" customFormat="1" ht="13.5">
      <c r="A22" s="90" t="s">
        <v>59</v>
      </c>
      <c r="B22" s="64">
        <v>127</v>
      </c>
      <c r="C22" s="12">
        <v>127</v>
      </c>
      <c r="D22" s="12">
        <v>126</v>
      </c>
      <c r="E22" s="33">
        <f>B22/B5</f>
        <v>0.023881158330199322</v>
      </c>
      <c r="F22" s="33">
        <f>C22/C5</f>
        <v>0.023553412462908013</v>
      </c>
      <c r="G22" s="33">
        <f>D22/D5</f>
        <v>0.02399086062452399</v>
      </c>
      <c r="H22" s="66">
        <v>1080</v>
      </c>
      <c r="I22" s="12">
        <v>833</v>
      </c>
      <c r="J22" s="12">
        <v>794</v>
      </c>
      <c r="K22" s="32">
        <f>H22/H5</f>
        <v>0.017947354427014093</v>
      </c>
      <c r="L22" s="32">
        <f>I22/I5</f>
        <v>0.012987620443418878</v>
      </c>
      <c r="M22" s="32">
        <f>J22/J5</f>
        <v>0.012231756350808004</v>
      </c>
    </row>
    <row r="23" spans="1:13" s="8" customFormat="1" ht="13.5">
      <c r="A23" s="90" t="s">
        <v>60</v>
      </c>
      <c r="B23" s="64">
        <v>470</v>
      </c>
      <c r="C23" s="12">
        <v>471</v>
      </c>
      <c r="D23" s="12">
        <v>461</v>
      </c>
      <c r="E23" s="33">
        <f>B23/B5</f>
        <v>0.08837908988341482</v>
      </c>
      <c r="F23" s="33">
        <f>C23/C5</f>
        <v>0.08735163204747774</v>
      </c>
      <c r="G23" s="33">
        <f>D23/D5</f>
        <v>0.08777608530083778</v>
      </c>
      <c r="H23" s="66">
        <v>3990</v>
      </c>
      <c r="I23" s="12">
        <v>4835</v>
      </c>
      <c r="J23" s="12">
        <v>4112</v>
      </c>
      <c r="K23" s="32">
        <f>H23/H5</f>
        <v>0.06630550385535762</v>
      </c>
      <c r="L23" s="32">
        <f>I23/I5</f>
        <v>0.07538432754373382</v>
      </c>
      <c r="M23" s="32">
        <f>J23/J5</f>
        <v>0.06334632508126262</v>
      </c>
    </row>
    <row r="24" spans="1:13" s="8" customFormat="1" ht="13.5">
      <c r="A24" s="90" t="s">
        <v>61</v>
      </c>
      <c r="B24" s="64">
        <v>339</v>
      </c>
      <c r="C24" s="12">
        <v>341</v>
      </c>
      <c r="D24" s="12">
        <v>341</v>
      </c>
      <c r="E24" s="33">
        <f>B24/B5</f>
        <v>0.0637457690861226</v>
      </c>
      <c r="F24" s="33">
        <f>C24/C5</f>
        <v>0.06324183976261127</v>
      </c>
      <c r="G24" s="33">
        <f>D24/D5</f>
        <v>0.06492764661081493</v>
      </c>
      <c r="H24" s="66">
        <v>2100</v>
      </c>
      <c r="I24" s="12">
        <v>1948</v>
      </c>
      <c r="J24" s="12">
        <v>2252</v>
      </c>
      <c r="K24" s="32">
        <f>H24/H5</f>
        <v>0.034897633608082956</v>
      </c>
      <c r="L24" s="32">
        <f>I24/I5</f>
        <v>0.03037201035267704</v>
      </c>
      <c r="M24" s="32">
        <f>J24/J5</f>
        <v>0.03469258854158643</v>
      </c>
    </row>
    <row r="25" spans="1:13" s="8" customFormat="1" ht="13.5">
      <c r="A25" s="90" t="s">
        <v>62</v>
      </c>
      <c r="B25" s="64">
        <v>152</v>
      </c>
      <c r="C25" s="12">
        <v>159</v>
      </c>
      <c r="D25" s="12">
        <v>157</v>
      </c>
      <c r="E25" s="33">
        <f>B25/B5</f>
        <v>0.0285821737495299</v>
      </c>
      <c r="F25" s="33">
        <f>C25/C5</f>
        <v>0.02948813056379822</v>
      </c>
      <c r="G25" s="33">
        <f>D25/D5</f>
        <v>0.029893373952779894</v>
      </c>
      <c r="H25" s="66">
        <v>1078</v>
      </c>
      <c r="I25" s="12">
        <v>935</v>
      </c>
      <c r="J25" s="12">
        <v>1024</v>
      </c>
      <c r="K25" s="32">
        <f>H25/H5</f>
        <v>0.017914118585482586</v>
      </c>
      <c r="L25" s="32">
        <f>I25/I5</f>
        <v>0.014577941314041597</v>
      </c>
      <c r="M25" s="32">
        <f>J25/J5</f>
        <v>0.015774960331520652</v>
      </c>
    </row>
    <row r="26" spans="1:13" s="8" customFormat="1" ht="13.5">
      <c r="A26" s="90" t="s">
        <v>63</v>
      </c>
      <c r="B26" s="64">
        <v>259</v>
      </c>
      <c r="C26" s="12">
        <v>316</v>
      </c>
      <c r="D26" s="12">
        <v>351</v>
      </c>
      <c r="E26" s="33">
        <f>B26/B5</f>
        <v>0.04870251974426476</v>
      </c>
      <c r="F26" s="33">
        <f>C26/C5</f>
        <v>0.0586053412462908</v>
      </c>
      <c r="G26" s="33">
        <f>D26/D5</f>
        <v>0.06683168316831684</v>
      </c>
      <c r="H26" s="66">
        <v>5240</v>
      </c>
      <c r="I26" s="12">
        <v>6466</v>
      </c>
      <c r="J26" s="12">
        <v>7441</v>
      </c>
      <c r="K26" s="32">
        <f>H26/H5</f>
        <v>0.08707790481254986</v>
      </c>
      <c r="L26" s="32">
        <f>I26/I5</f>
        <v>0.1008138700926128</v>
      </c>
      <c r="M26" s="32">
        <f>J26/J5</f>
        <v>0.11463035139340348</v>
      </c>
    </row>
    <row r="27" spans="1:13" s="8" customFormat="1" ht="13.5">
      <c r="A27" s="90" t="s">
        <v>64</v>
      </c>
      <c r="B27" s="64">
        <v>12</v>
      </c>
      <c r="C27" s="12">
        <v>12</v>
      </c>
      <c r="D27" s="12">
        <v>12</v>
      </c>
      <c r="E27" s="33">
        <f>B27/B5</f>
        <v>0.0022564874012786762</v>
      </c>
      <c r="F27" s="33">
        <f>C27/C5</f>
        <v>0.002225519287833828</v>
      </c>
      <c r="G27" s="33">
        <f>D27/D5</f>
        <v>0.002284843869002285</v>
      </c>
      <c r="H27" s="66">
        <v>123</v>
      </c>
      <c r="I27" s="12">
        <v>95</v>
      </c>
      <c r="J27" s="12">
        <v>95</v>
      </c>
      <c r="K27" s="32">
        <f>H27/H5</f>
        <v>0.002044004254187716</v>
      </c>
      <c r="L27" s="32">
        <f>I27/I5</f>
        <v>0.0014811812030309645</v>
      </c>
      <c r="M27" s="32">
        <f>J27/J5</f>
        <v>0.0014634972963813104</v>
      </c>
    </row>
    <row r="28" spans="1:13" ht="13.5">
      <c r="A28" s="90" t="s">
        <v>65</v>
      </c>
      <c r="B28" s="64">
        <v>295</v>
      </c>
      <c r="C28" s="9">
        <v>309</v>
      </c>
      <c r="D28" s="9">
        <v>296</v>
      </c>
      <c r="E28" s="33">
        <f>B28/B5</f>
        <v>0.05547198194810079</v>
      </c>
      <c r="F28" s="33">
        <f>C28/C5</f>
        <v>0.05730712166172107</v>
      </c>
      <c r="G28" s="33">
        <f>D28/D5</f>
        <v>0.05635948210205636</v>
      </c>
      <c r="H28" s="65">
        <v>5006</v>
      </c>
      <c r="I28" s="9">
        <v>5095</v>
      </c>
      <c r="J28" s="9">
        <v>5632</v>
      </c>
      <c r="K28" s="13">
        <f>H28/H5</f>
        <v>0.08318931135336347</v>
      </c>
      <c r="L28" s="13">
        <f>I28/I5</f>
        <v>0.0794380866257133</v>
      </c>
      <c r="M28" s="13">
        <f>J28/J5</f>
        <v>0.08676228182336358</v>
      </c>
    </row>
    <row r="29" spans="1:13" ht="14.25" thickBot="1">
      <c r="A29" s="55"/>
      <c r="B29" s="67"/>
      <c r="C29" s="75"/>
      <c r="D29" s="75"/>
      <c r="E29" s="75"/>
      <c r="F29" s="75"/>
      <c r="G29" s="75"/>
      <c r="H29" s="75"/>
      <c r="I29" s="64"/>
      <c r="J29" s="14"/>
      <c r="K29" s="14"/>
      <c r="L29" s="77"/>
      <c r="M29" s="77"/>
    </row>
    <row r="30" spans="1:13" ht="13.5">
      <c r="A30" s="19"/>
      <c r="B30" s="35"/>
      <c r="C30" s="35"/>
      <c r="D30" s="35"/>
      <c r="E30" s="20"/>
      <c r="F30" s="20"/>
      <c r="G30" s="35"/>
      <c r="H30" s="35"/>
      <c r="I30" s="78"/>
      <c r="J30" s="78"/>
      <c r="K30" s="79"/>
      <c r="L30" s="80"/>
      <c r="M30" s="80"/>
    </row>
    <row r="31" spans="1:13" ht="13.5">
      <c r="A31" s="19" t="s">
        <v>46</v>
      </c>
      <c r="B31" s="36"/>
      <c r="C31" s="35"/>
      <c r="D31" s="35"/>
      <c r="E31" s="20"/>
      <c r="F31" s="20"/>
      <c r="G31" s="35"/>
      <c r="H31" s="35"/>
      <c r="I31" s="35"/>
      <c r="J31" s="35"/>
      <c r="K31" s="20"/>
      <c r="L31" s="77"/>
      <c r="M31" s="77"/>
    </row>
    <row r="32" spans="1:13" ht="13.5">
      <c r="A32" s="19" t="s">
        <v>17</v>
      </c>
      <c r="B32" s="36"/>
      <c r="C32" s="36"/>
      <c r="D32" s="36"/>
      <c r="E32" s="20"/>
      <c r="F32" s="20"/>
      <c r="G32" s="36"/>
      <c r="H32" s="36"/>
      <c r="I32" s="36"/>
      <c r="K32" s="20"/>
      <c r="L32" s="77"/>
      <c r="M32" s="77"/>
    </row>
    <row r="33" spans="1:13" ht="14.25" thickBot="1">
      <c r="A33" s="20"/>
      <c r="B33" s="36"/>
      <c r="C33" s="37"/>
      <c r="D33" s="21"/>
      <c r="E33" s="21"/>
      <c r="F33" s="21"/>
      <c r="G33" s="21"/>
      <c r="H33" s="21"/>
      <c r="I33" s="21"/>
      <c r="J33" s="21"/>
      <c r="K33" s="21"/>
      <c r="L33" s="77"/>
      <c r="M33" s="77"/>
    </row>
    <row r="34" spans="1:13" s="4" customFormat="1" ht="13.5">
      <c r="A34" s="82" t="s">
        <v>0</v>
      </c>
      <c r="B34" s="72"/>
      <c r="C34" s="68" t="s">
        <v>19</v>
      </c>
      <c r="D34" s="70"/>
      <c r="E34" s="72"/>
      <c r="F34" s="68" t="s">
        <v>20</v>
      </c>
      <c r="G34" s="70"/>
      <c r="H34" s="72"/>
      <c r="I34" s="68" t="s">
        <v>21</v>
      </c>
      <c r="J34" s="70"/>
      <c r="K34" s="87" t="s">
        <v>20</v>
      </c>
      <c r="L34" s="88"/>
      <c r="M34" s="88"/>
    </row>
    <row r="35" spans="1:13" s="6" customFormat="1" ht="13.5">
      <c r="A35" s="83"/>
      <c r="B35" s="69" t="s">
        <v>52</v>
      </c>
      <c r="C35" s="5" t="s">
        <v>28</v>
      </c>
      <c r="D35" s="5" t="s">
        <v>29</v>
      </c>
      <c r="E35" s="69" t="s">
        <v>52</v>
      </c>
      <c r="F35" s="5" t="s">
        <v>28</v>
      </c>
      <c r="G35" s="5" t="s">
        <v>29</v>
      </c>
      <c r="H35" s="69" t="s">
        <v>52</v>
      </c>
      <c r="I35" s="5" t="s">
        <v>38</v>
      </c>
      <c r="J35" s="5" t="s">
        <v>29</v>
      </c>
      <c r="K35" s="69" t="s">
        <v>52</v>
      </c>
      <c r="L35" s="5" t="s">
        <v>28</v>
      </c>
      <c r="M35" s="60" t="s">
        <v>29</v>
      </c>
    </row>
    <row r="36" spans="1:13" s="7" customFormat="1" ht="13.5">
      <c r="A36" s="52" t="s">
        <v>4</v>
      </c>
      <c r="B36" s="25">
        <v>5162</v>
      </c>
      <c r="C36" s="23">
        <v>5485</v>
      </c>
      <c r="D36" s="23">
        <v>5753</v>
      </c>
      <c r="E36" s="24">
        <f>B36/B$36</f>
        <v>1</v>
      </c>
      <c r="F36" s="24">
        <f>C36/C36</f>
        <v>1</v>
      </c>
      <c r="G36" s="24">
        <f>D36/D36</f>
        <v>1</v>
      </c>
      <c r="H36" s="25">
        <v>57891</v>
      </c>
      <c r="I36" s="25">
        <v>61132</v>
      </c>
      <c r="J36" s="25">
        <v>62871</v>
      </c>
      <c r="K36" s="24">
        <f>H36/H$36</f>
        <v>1</v>
      </c>
      <c r="L36" s="24">
        <f>I36/I36</f>
        <v>1</v>
      </c>
      <c r="M36" s="74">
        <f>J36/J36</f>
        <v>1</v>
      </c>
    </row>
    <row r="37" spans="1:13" ht="13.5">
      <c r="A37" s="53"/>
      <c r="B37" s="15"/>
      <c r="C37" s="29"/>
      <c r="D37" s="29"/>
      <c r="E37" s="30"/>
      <c r="F37" s="30"/>
      <c r="G37" s="30"/>
      <c r="H37" s="25"/>
      <c r="I37" s="15"/>
      <c r="J37" s="29"/>
      <c r="K37" s="30"/>
      <c r="L37" s="16"/>
      <c r="M37" s="22"/>
    </row>
    <row r="38" spans="1:13" s="7" customFormat="1" ht="13.5">
      <c r="A38" s="53" t="s">
        <v>5</v>
      </c>
      <c r="B38" s="27">
        <v>2</v>
      </c>
      <c r="C38" s="23">
        <v>1</v>
      </c>
      <c r="D38" s="23">
        <v>2</v>
      </c>
      <c r="E38" s="24">
        <f>B38/B$36</f>
        <v>0.0003874467260751647</v>
      </c>
      <c r="F38" s="24">
        <f>C38/C36</f>
        <v>0.00018231540565177758</v>
      </c>
      <c r="G38" s="24">
        <f>D38/D36</f>
        <v>0.0003476447071093343</v>
      </c>
      <c r="H38" s="27">
        <v>20</v>
      </c>
      <c r="I38" s="27">
        <v>12</v>
      </c>
      <c r="J38" s="27">
        <v>3</v>
      </c>
      <c r="K38" s="24">
        <f>H38/H$36</f>
        <v>0.0003454768444145031</v>
      </c>
      <c r="L38" s="26">
        <f>I38/I36</f>
        <v>0.00019629653863770203</v>
      </c>
      <c r="M38" s="28">
        <f>J38/J36</f>
        <v>4.771675335210192E-05</v>
      </c>
    </row>
    <row r="39" spans="1:13" ht="13.5">
      <c r="A39" s="46" t="s">
        <v>6</v>
      </c>
      <c r="B39" s="15">
        <v>2</v>
      </c>
      <c r="C39" s="29">
        <v>1</v>
      </c>
      <c r="D39" s="29">
        <v>2</v>
      </c>
      <c r="E39" s="30">
        <f>B39/B$36</f>
        <v>0.0003874467260751647</v>
      </c>
      <c r="F39" s="30">
        <f>C39/C36</f>
        <v>0.00018231540565177758</v>
      </c>
      <c r="G39" s="30">
        <f>D39/D36</f>
        <v>0.0003476447071093343</v>
      </c>
      <c r="H39" s="15">
        <v>20</v>
      </c>
      <c r="I39" s="15">
        <v>12</v>
      </c>
      <c r="J39" s="15">
        <v>3</v>
      </c>
      <c r="K39" s="30">
        <f>H39/H$36</f>
        <v>0.0003454768444145031</v>
      </c>
      <c r="L39" s="16">
        <f>I39/I36</f>
        <v>0.00019629653863770203</v>
      </c>
      <c r="M39" s="22">
        <f>J39/J36</f>
        <v>4.771675335210192E-05</v>
      </c>
    </row>
    <row r="40" spans="1:13" ht="13.5">
      <c r="A40" s="46"/>
      <c r="B40" s="15"/>
      <c r="C40" s="29"/>
      <c r="D40" s="29"/>
      <c r="E40" s="30"/>
      <c r="F40" s="30"/>
      <c r="G40" s="30"/>
      <c r="H40" s="15"/>
      <c r="I40" s="15"/>
      <c r="J40" s="15"/>
      <c r="K40" s="30"/>
      <c r="L40" s="16"/>
      <c r="M40" s="22"/>
    </row>
    <row r="41" spans="1:13" s="7" customFormat="1" ht="13.5">
      <c r="A41" s="53" t="s">
        <v>7</v>
      </c>
      <c r="B41" s="25">
        <v>1714</v>
      </c>
      <c r="C41" s="23">
        <f>SUM(C42:C44)</f>
        <v>1725</v>
      </c>
      <c r="D41" s="23">
        <f>SUM(D42:D44)</f>
        <v>1671</v>
      </c>
      <c r="E41" s="24">
        <f>B41/B$36</f>
        <v>0.33204184424641614</v>
      </c>
      <c r="F41" s="24">
        <f>SUM(F42:F44)</f>
        <v>0.31449407474931634</v>
      </c>
      <c r="G41" s="24">
        <f>SUM(G42:G44)</f>
        <v>0.29045715278984874</v>
      </c>
      <c r="H41" s="25">
        <f>SUM(H43:H44)</f>
        <v>20959</v>
      </c>
      <c r="I41" s="25">
        <f>SUM(I42:I44)</f>
        <v>20471</v>
      </c>
      <c r="J41" s="25">
        <f>SUM(J42:J44)</f>
        <v>18488</v>
      </c>
      <c r="K41" s="24">
        <f>H41/H$36</f>
        <v>0.36204245910417854</v>
      </c>
      <c r="L41" s="24">
        <f>SUM(L42:L44)</f>
        <v>0.33486553687103315</v>
      </c>
      <c r="M41" s="39">
        <f>SUM(M42:M44)</f>
        <v>0.29406244532455345</v>
      </c>
    </row>
    <row r="42" spans="1:13" ht="13.5">
      <c r="A42" s="46" t="s">
        <v>8</v>
      </c>
      <c r="B42" s="15" t="s">
        <v>22</v>
      </c>
      <c r="C42" s="29" t="s">
        <v>39</v>
      </c>
      <c r="D42" s="29" t="s">
        <v>39</v>
      </c>
      <c r="E42" s="30" t="s">
        <v>34</v>
      </c>
      <c r="F42" s="30" t="s">
        <v>39</v>
      </c>
      <c r="G42" s="30" t="s">
        <v>22</v>
      </c>
      <c r="H42" s="15" t="s">
        <v>34</v>
      </c>
      <c r="I42" s="16" t="s">
        <v>22</v>
      </c>
      <c r="J42" s="16" t="s">
        <v>22</v>
      </c>
      <c r="K42" s="30" t="s">
        <v>34</v>
      </c>
      <c r="L42" s="16" t="s">
        <v>22</v>
      </c>
      <c r="M42" s="13" t="s">
        <v>22</v>
      </c>
    </row>
    <row r="43" spans="1:13" ht="13.5">
      <c r="A43" s="46" t="s">
        <v>9</v>
      </c>
      <c r="B43" s="15">
        <v>460</v>
      </c>
      <c r="C43" s="29">
        <v>500</v>
      </c>
      <c r="D43" s="29">
        <v>548</v>
      </c>
      <c r="E43" s="30">
        <f aca="true" t="shared" si="2" ref="E43:E57">B43/B$36</f>
        <v>0.08911274699728787</v>
      </c>
      <c r="F43" s="30">
        <f>C43/C36</f>
        <v>0.09115770282588878</v>
      </c>
      <c r="G43" s="30">
        <f>D43/D36</f>
        <v>0.09525464974795758</v>
      </c>
      <c r="H43" s="15">
        <v>3864</v>
      </c>
      <c r="I43" s="15">
        <v>4027</v>
      </c>
      <c r="J43" s="15">
        <v>4342</v>
      </c>
      <c r="K43" s="30">
        <f>H43/H$36</f>
        <v>0.066746126340882</v>
      </c>
      <c r="L43" s="16">
        <f>I43/I36</f>
        <v>0.0658738467578355</v>
      </c>
      <c r="M43" s="22">
        <f>J43/J36</f>
        <v>0.06906204768494219</v>
      </c>
    </row>
    <row r="44" spans="1:13" s="8" customFormat="1" ht="13.5">
      <c r="A44" s="54" t="s">
        <v>10</v>
      </c>
      <c r="B44" s="31">
        <v>1254</v>
      </c>
      <c r="C44" s="29">
        <v>1225</v>
      </c>
      <c r="D44" s="29">
        <v>1123</v>
      </c>
      <c r="E44" s="30">
        <f t="shared" si="2"/>
        <v>0.24292909724912826</v>
      </c>
      <c r="F44" s="30">
        <f>C44/C36</f>
        <v>0.22333637192342753</v>
      </c>
      <c r="G44" s="30">
        <f>D44/D36</f>
        <v>0.19520250304189118</v>
      </c>
      <c r="H44" s="31">
        <v>17095</v>
      </c>
      <c r="I44" s="15">
        <v>16444</v>
      </c>
      <c r="J44" s="15">
        <v>14146</v>
      </c>
      <c r="K44" s="30">
        <f>H44/H$36</f>
        <v>0.29529633276329653</v>
      </c>
      <c r="L44" s="16">
        <f>I44/I36</f>
        <v>0.2689916901131977</v>
      </c>
      <c r="M44" s="22">
        <f>J44/J36</f>
        <v>0.22500039763961127</v>
      </c>
    </row>
    <row r="45" spans="1:13" ht="13.5">
      <c r="A45" s="53"/>
      <c r="B45" s="29"/>
      <c r="C45" s="29"/>
      <c r="D45" s="29"/>
      <c r="E45" s="30"/>
      <c r="F45" s="30"/>
      <c r="G45" s="30"/>
      <c r="H45" s="38"/>
      <c r="I45" s="15"/>
      <c r="J45" s="29"/>
      <c r="K45" s="30"/>
      <c r="L45" s="16"/>
      <c r="M45" s="22"/>
    </row>
    <row r="46" spans="1:13" s="7" customFormat="1" ht="13.5">
      <c r="A46" s="53" t="s">
        <v>11</v>
      </c>
      <c r="B46" s="25">
        <v>3446</v>
      </c>
      <c r="C46" s="23">
        <f aca="true" t="shared" si="3" ref="C46:M46">SUM(C47:C57)</f>
        <v>3759</v>
      </c>
      <c r="D46" s="23">
        <f t="shared" si="3"/>
        <v>4080</v>
      </c>
      <c r="E46" s="24">
        <f t="shared" si="2"/>
        <v>0.6675707090275087</v>
      </c>
      <c r="F46" s="24">
        <f t="shared" si="3"/>
        <v>0.6858824065633545</v>
      </c>
      <c r="G46" s="24">
        <f t="shared" si="3"/>
        <v>0.7097500434555885</v>
      </c>
      <c r="H46" s="25">
        <v>36912</v>
      </c>
      <c r="I46" s="25">
        <f t="shared" si="3"/>
        <v>40649</v>
      </c>
      <c r="J46" s="25">
        <f t="shared" si="3"/>
        <v>44380</v>
      </c>
      <c r="K46" s="24">
        <f>H46/H$36</f>
        <v>0.6376120640514069</v>
      </c>
      <c r="L46" s="24">
        <f t="shared" si="3"/>
        <v>0.664938166590329</v>
      </c>
      <c r="M46" s="39">
        <f t="shared" si="3"/>
        <v>0.7058898379220946</v>
      </c>
    </row>
    <row r="47" spans="1:13" ht="13.5">
      <c r="A47" s="50" t="s">
        <v>51</v>
      </c>
      <c r="B47" s="15">
        <v>3</v>
      </c>
      <c r="C47" s="29">
        <v>4</v>
      </c>
      <c r="D47" s="29">
        <v>4</v>
      </c>
      <c r="E47" s="33">
        <f t="shared" si="2"/>
        <v>0.000581170089112747</v>
      </c>
      <c r="F47" s="33">
        <f>C47/C36</f>
        <v>0.0007292616226071103</v>
      </c>
      <c r="G47" s="33">
        <f>D47/D36</f>
        <v>0.0006952894142186686</v>
      </c>
      <c r="H47" s="15">
        <v>102</v>
      </c>
      <c r="I47" s="15">
        <v>129</v>
      </c>
      <c r="J47" s="15">
        <v>129</v>
      </c>
      <c r="K47" s="33">
        <f>H47/H$36</f>
        <v>0.0017619319065139659</v>
      </c>
      <c r="L47" s="16">
        <f>I47/I36</f>
        <v>0.0021101877903552967</v>
      </c>
      <c r="M47" s="33">
        <f>J47/J36</f>
        <v>0.002051820394140383</v>
      </c>
    </row>
    <row r="48" spans="1:13" ht="13.5">
      <c r="A48" s="50" t="s">
        <v>23</v>
      </c>
      <c r="B48" s="15">
        <v>41</v>
      </c>
      <c r="C48" s="29">
        <v>42</v>
      </c>
      <c r="D48" s="29">
        <v>56</v>
      </c>
      <c r="E48" s="33">
        <f t="shared" si="2"/>
        <v>0.007942657884540875</v>
      </c>
      <c r="F48" s="30">
        <f>C48/C36</f>
        <v>0.007657247037374658</v>
      </c>
      <c r="G48" s="30">
        <f>D48/D36</f>
        <v>0.00973405179906136</v>
      </c>
      <c r="H48" s="15">
        <v>561</v>
      </c>
      <c r="I48" s="15">
        <v>481</v>
      </c>
      <c r="J48" s="15">
        <v>471</v>
      </c>
      <c r="K48" s="33">
        <f aca="true" t="shared" si="4" ref="K48:K57">H48/H$36</f>
        <v>0.009690625485826812</v>
      </c>
      <c r="L48" s="16">
        <f>I48/I36</f>
        <v>0.007868219590394555</v>
      </c>
      <c r="M48" s="33">
        <f>J48/J36</f>
        <v>0.007491530276280002</v>
      </c>
    </row>
    <row r="49" spans="1:13" ht="13.5">
      <c r="A49" s="46" t="s">
        <v>24</v>
      </c>
      <c r="B49" s="15">
        <v>337</v>
      </c>
      <c r="C49" s="29">
        <v>347</v>
      </c>
      <c r="D49" s="29">
        <v>365</v>
      </c>
      <c r="E49" s="33">
        <f t="shared" si="2"/>
        <v>0.06528477334366524</v>
      </c>
      <c r="F49" s="30">
        <f>C49/C36</f>
        <v>0.06326344576116683</v>
      </c>
      <c r="G49" s="30">
        <v>0.064</v>
      </c>
      <c r="H49" s="15">
        <v>11751</v>
      </c>
      <c r="I49" s="15">
        <v>10802</v>
      </c>
      <c r="J49" s="15">
        <v>10868</v>
      </c>
      <c r="K49" s="33">
        <f t="shared" si="4"/>
        <v>0.2029849199357413</v>
      </c>
      <c r="L49" s="16">
        <f>I49/I36</f>
        <v>0.17669960086370476</v>
      </c>
      <c r="M49" s="22">
        <f>J49/J36</f>
        <v>0.17286189181021458</v>
      </c>
    </row>
    <row r="50" spans="1:13" ht="13.5">
      <c r="A50" s="46" t="s">
        <v>25</v>
      </c>
      <c r="B50" s="31">
        <v>970</v>
      </c>
      <c r="C50" s="29">
        <v>1131</v>
      </c>
      <c r="D50" s="29">
        <v>1135</v>
      </c>
      <c r="E50" s="33">
        <f t="shared" si="2"/>
        <v>0.18791166214645486</v>
      </c>
      <c r="F50" s="30">
        <f>C50/C36</f>
        <v>0.20619872379216045</v>
      </c>
      <c r="G50" s="30">
        <f>D50/D36</f>
        <v>0.19728837128454718</v>
      </c>
      <c r="H50" s="31">
        <v>9500</v>
      </c>
      <c r="I50" s="15">
        <v>11735</v>
      </c>
      <c r="J50" s="15">
        <v>12607</v>
      </c>
      <c r="K50" s="33">
        <f t="shared" si="4"/>
        <v>0.16410150109688898</v>
      </c>
      <c r="L50" s="16">
        <f>I50/I36</f>
        <v>0.1919616567427861</v>
      </c>
      <c r="M50" s="22">
        <f>J50/J36</f>
        <v>0.20052170316998297</v>
      </c>
    </row>
    <row r="51" spans="1:13" s="8" customFormat="1" ht="13.5">
      <c r="A51" s="54" t="s">
        <v>13</v>
      </c>
      <c r="B51" s="31">
        <v>39</v>
      </c>
      <c r="C51" s="29">
        <v>39</v>
      </c>
      <c r="D51" s="29">
        <v>41</v>
      </c>
      <c r="E51" s="33">
        <f t="shared" si="2"/>
        <v>0.007555211158465711</v>
      </c>
      <c r="F51" s="30">
        <f>C51/C36</f>
        <v>0.007110300820419325</v>
      </c>
      <c r="G51" s="30">
        <f>D51/D36</f>
        <v>0.0071267164957413524</v>
      </c>
      <c r="H51" s="31">
        <v>576</v>
      </c>
      <c r="I51" s="15">
        <v>552</v>
      </c>
      <c r="J51" s="15">
        <v>646</v>
      </c>
      <c r="K51" s="33">
        <f t="shared" si="4"/>
        <v>0.00994973311913769</v>
      </c>
      <c r="L51" s="16">
        <f>I51/I36</f>
        <v>0.009029640777334293</v>
      </c>
      <c r="M51" s="22">
        <f>J51/J36</f>
        <v>0.010275007555152614</v>
      </c>
    </row>
    <row r="52" spans="1:13" s="8" customFormat="1" ht="13.5">
      <c r="A52" s="54" t="s">
        <v>14</v>
      </c>
      <c r="B52" s="15">
        <v>490</v>
      </c>
      <c r="C52" s="29">
        <v>525</v>
      </c>
      <c r="D52" s="29">
        <v>761</v>
      </c>
      <c r="E52" s="33">
        <f t="shared" si="2"/>
        <v>0.09492444788841534</v>
      </c>
      <c r="F52" s="30">
        <f>C52/C36</f>
        <v>0.09571558796718323</v>
      </c>
      <c r="G52" s="30">
        <f>D52/D36</f>
        <v>0.1322788110551017</v>
      </c>
      <c r="H52" s="15">
        <v>1274</v>
      </c>
      <c r="I52" s="15">
        <v>1368</v>
      </c>
      <c r="J52" s="15">
        <v>2217</v>
      </c>
      <c r="K52" s="33">
        <f t="shared" si="4"/>
        <v>0.02200687498920385</v>
      </c>
      <c r="L52" s="16">
        <f>I52/I36</f>
        <v>0.02237780540469803</v>
      </c>
      <c r="M52" s="22">
        <f>J52/J36</f>
        <v>0.03526268072720332</v>
      </c>
    </row>
    <row r="53" spans="1:13" s="8" customFormat="1" ht="13.5">
      <c r="A53" s="50" t="s">
        <v>40</v>
      </c>
      <c r="B53" s="15">
        <v>493</v>
      </c>
      <c r="C53" s="29">
        <v>520</v>
      </c>
      <c r="D53" s="29">
        <v>523</v>
      </c>
      <c r="E53" s="33">
        <f t="shared" si="2"/>
        <v>0.09550561797752809</v>
      </c>
      <c r="F53" s="30">
        <f>C53/C36</f>
        <v>0.09480401093892434</v>
      </c>
      <c r="G53" s="30">
        <f>D53/D36</f>
        <v>0.09090909090909091</v>
      </c>
      <c r="H53" s="15">
        <v>2752</v>
      </c>
      <c r="I53" s="15">
        <v>3465</v>
      </c>
      <c r="J53" s="15">
        <v>4106</v>
      </c>
      <c r="K53" s="33">
        <f t="shared" si="4"/>
        <v>0.04753761379143563</v>
      </c>
      <c r="L53" s="16">
        <f>I53/I36</f>
        <v>0.056680625531636455</v>
      </c>
      <c r="M53" s="22">
        <f>J53/J36</f>
        <v>0.06530832975457683</v>
      </c>
    </row>
    <row r="54" spans="1:13" s="8" customFormat="1" ht="13.5">
      <c r="A54" s="50" t="s">
        <v>26</v>
      </c>
      <c r="B54" s="15">
        <v>167</v>
      </c>
      <c r="C54" s="29">
        <v>204</v>
      </c>
      <c r="D54" s="29">
        <v>229</v>
      </c>
      <c r="E54" s="33">
        <f t="shared" si="2"/>
        <v>0.03235180162727625</v>
      </c>
      <c r="F54" s="30">
        <f>C54/C36</f>
        <v>0.037192342752962626</v>
      </c>
      <c r="G54" s="30">
        <f>D54/D36</f>
        <v>0.039805318964018774</v>
      </c>
      <c r="H54" s="15">
        <v>3130</v>
      </c>
      <c r="I54" s="15">
        <v>3790</v>
      </c>
      <c r="J54" s="15">
        <v>4397</v>
      </c>
      <c r="K54" s="33">
        <f t="shared" si="4"/>
        <v>0.05406712615086974</v>
      </c>
      <c r="L54" s="16">
        <f>I54/I36</f>
        <v>0.061996990119740886</v>
      </c>
      <c r="M54" s="22">
        <f>J54/J36</f>
        <v>0.06993685482973072</v>
      </c>
    </row>
    <row r="55" spans="1:13" s="8" customFormat="1" ht="13.5">
      <c r="A55" s="50" t="s">
        <v>36</v>
      </c>
      <c r="B55" s="15">
        <v>130</v>
      </c>
      <c r="C55" s="29">
        <v>156</v>
      </c>
      <c r="D55" s="29">
        <v>162</v>
      </c>
      <c r="E55" s="33">
        <f t="shared" si="2"/>
        <v>0.025184037194885704</v>
      </c>
      <c r="F55" s="30">
        <v>0.029</v>
      </c>
      <c r="G55" s="30">
        <f>D55/D36</f>
        <v>0.028159221275856076</v>
      </c>
      <c r="H55" s="15">
        <v>883</v>
      </c>
      <c r="I55" s="15">
        <v>1101</v>
      </c>
      <c r="J55" s="15">
        <v>977</v>
      </c>
      <c r="K55" s="33">
        <f t="shared" si="4"/>
        <v>0.015252802680900313</v>
      </c>
      <c r="L55" s="16">
        <f>I55/I36</f>
        <v>0.01801020742000916</v>
      </c>
      <c r="M55" s="22">
        <f>J55/J36</f>
        <v>0.015539756008334526</v>
      </c>
    </row>
    <row r="56" spans="1:13" s="8" customFormat="1" ht="13.5">
      <c r="A56" s="50" t="s">
        <v>37</v>
      </c>
      <c r="B56" s="15">
        <v>5</v>
      </c>
      <c r="C56" s="29">
        <v>13</v>
      </c>
      <c r="D56" s="29">
        <v>12</v>
      </c>
      <c r="E56" s="33">
        <f t="shared" si="2"/>
        <v>0.0009686168151879117</v>
      </c>
      <c r="F56" s="30">
        <f>C56/C36</f>
        <v>0.0023701002734731083</v>
      </c>
      <c r="G56" s="30">
        <f>D56/D36</f>
        <v>0.0020858682426560054</v>
      </c>
      <c r="H56" s="15">
        <v>99</v>
      </c>
      <c r="I56" s="15">
        <v>122</v>
      </c>
      <c r="J56" s="15">
        <v>101</v>
      </c>
      <c r="K56" s="33">
        <f t="shared" si="4"/>
        <v>0.0017101103798517904</v>
      </c>
      <c r="L56" s="16">
        <f>I56/I36</f>
        <v>0.0019956814761499706</v>
      </c>
      <c r="M56" s="22">
        <f>J56/J36</f>
        <v>0.0016064640295207647</v>
      </c>
    </row>
    <row r="57" spans="1:13" ht="13.5">
      <c r="A57" s="46" t="s">
        <v>27</v>
      </c>
      <c r="B57" s="15">
        <v>771</v>
      </c>
      <c r="C57" s="29">
        <v>778</v>
      </c>
      <c r="D57" s="29">
        <v>792</v>
      </c>
      <c r="E57" s="33">
        <f t="shared" si="2"/>
        <v>0.14936071290197597</v>
      </c>
      <c r="F57" s="30">
        <f>C57/C36</f>
        <v>0.14184138559708295</v>
      </c>
      <c r="G57" s="30">
        <f>D57/D36</f>
        <v>0.13766730401529637</v>
      </c>
      <c r="H57" s="15">
        <v>6284</v>
      </c>
      <c r="I57" s="15">
        <v>7104</v>
      </c>
      <c r="J57" s="15">
        <v>7861</v>
      </c>
      <c r="K57" s="33">
        <f t="shared" si="4"/>
        <v>0.10854882451503688</v>
      </c>
      <c r="L57" s="16">
        <f>I57/I36</f>
        <v>0.1162075508735196</v>
      </c>
      <c r="M57" s="22">
        <f>J57/J36</f>
        <v>0.12503379936695774</v>
      </c>
    </row>
    <row r="58" spans="1:13" ht="14.25" thickBot="1">
      <c r="A58" s="55"/>
      <c r="B58" s="34"/>
      <c r="C58" s="34"/>
      <c r="D58" s="34"/>
      <c r="E58" s="73"/>
      <c r="F58" s="73"/>
      <c r="G58" s="73"/>
      <c r="H58" s="34"/>
      <c r="I58" s="34"/>
      <c r="J58" s="34"/>
      <c r="K58" s="73"/>
      <c r="L58" s="34"/>
      <c r="M58" s="34"/>
    </row>
    <row r="59" spans="1:11" ht="13.5">
      <c r="A59" s="19"/>
      <c r="B59" s="35"/>
      <c r="C59" s="35"/>
      <c r="D59" s="35"/>
      <c r="E59" s="20"/>
      <c r="F59" s="20"/>
      <c r="G59" s="35"/>
      <c r="H59" s="35"/>
      <c r="I59" s="35"/>
      <c r="J59" s="35"/>
      <c r="K59" s="20"/>
    </row>
    <row r="60" spans="1:13" ht="13.5">
      <c r="A60" s="19" t="s">
        <v>47</v>
      </c>
      <c r="B60" s="36"/>
      <c r="C60" s="35"/>
      <c r="D60" s="35"/>
      <c r="E60" s="20"/>
      <c r="F60" s="20"/>
      <c r="G60" s="35"/>
      <c r="H60" s="35"/>
      <c r="I60" s="35"/>
      <c r="J60" s="35"/>
      <c r="K60" s="20"/>
      <c r="L60" s="77"/>
      <c r="M60" s="77"/>
    </row>
    <row r="61" spans="1:13" ht="13.5">
      <c r="A61" s="19" t="s">
        <v>17</v>
      </c>
      <c r="B61" s="36"/>
      <c r="C61" s="36"/>
      <c r="D61" s="36"/>
      <c r="E61" s="20"/>
      <c r="F61" s="20"/>
      <c r="G61" s="36"/>
      <c r="H61" s="36"/>
      <c r="I61" s="36"/>
      <c r="J61" s="9"/>
      <c r="K61" s="20"/>
      <c r="L61" s="77"/>
      <c r="M61" s="77"/>
    </row>
    <row r="62" spans="1:13" s="8" customFormat="1" ht="14.25" thickBot="1">
      <c r="A62" s="41"/>
      <c r="B62" s="41"/>
      <c r="C62" s="41"/>
      <c r="D62" s="41"/>
      <c r="E62" s="41"/>
      <c r="F62" s="41"/>
      <c r="G62" s="41"/>
      <c r="H62" s="41"/>
      <c r="I62" s="41"/>
      <c r="J62" s="35"/>
      <c r="K62" s="41"/>
      <c r="L62" s="12"/>
      <c r="M62" s="12"/>
    </row>
    <row r="63" spans="1:13" ht="13.5">
      <c r="A63" s="82" t="s">
        <v>0</v>
      </c>
      <c r="B63" s="84" t="s">
        <v>1</v>
      </c>
      <c r="C63" s="85"/>
      <c r="D63" s="85"/>
      <c r="E63" s="86"/>
      <c r="F63" s="84" t="s">
        <v>2</v>
      </c>
      <c r="G63" s="85"/>
      <c r="H63" s="85"/>
      <c r="I63" s="85"/>
      <c r="J63" s="36"/>
      <c r="K63" s="77"/>
      <c r="L63" s="77"/>
      <c r="M63" s="77"/>
    </row>
    <row r="64" spans="1:13" ht="13.5">
      <c r="A64" s="83"/>
      <c r="B64" s="5" t="s">
        <v>42</v>
      </c>
      <c r="C64" s="5" t="s">
        <v>43</v>
      </c>
      <c r="D64" s="5" t="s">
        <v>44</v>
      </c>
      <c r="E64" s="5" t="s">
        <v>45</v>
      </c>
      <c r="F64" s="5" t="s">
        <v>42</v>
      </c>
      <c r="G64" s="5" t="s">
        <v>43</v>
      </c>
      <c r="H64" s="5" t="s">
        <v>44</v>
      </c>
      <c r="I64" s="5" t="s">
        <v>45</v>
      </c>
      <c r="J64" s="36"/>
      <c r="K64" s="77"/>
      <c r="L64" s="77"/>
      <c r="M64" s="77"/>
    </row>
    <row r="65" spans="1:13" ht="13.5">
      <c r="A65" s="52" t="s">
        <v>4</v>
      </c>
      <c r="B65" s="25">
        <v>6028</v>
      </c>
      <c r="C65" s="25">
        <f>SUM(C67,C70,C75)</f>
        <v>6030</v>
      </c>
      <c r="D65" s="25">
        <f>SUM(D67,D70,D75)</f>
        <v>5703</v>
      </c>
      <c r="E65" s="25">
        <v>5608</v>
      </c>
      <c r="F65" s="26">
        <f>B65/B$65</f>
        <v>1</v>
      </c>
      <c r="G65" s="26">
        <f>C65/C$65</f>
        <v>1</v>
      </c>
      <c r="H65" s="26">
        <f>D65/D$65</f>
        <v>1</v>
      </c>
      <c r="I65" s="26">
        <f>E65/E$65</f>
        <v>1</v>
      </c>
      <c r="J65" s="36"/>
      <c r="K65" s="77"/>
      <c r="L65" s="77"/>
      <c r="M65" s="77"/>
    </row>
    <row r="66" spans="1:13" ht="13.5">
      <c r="A66" s="53"/>
      <c r="B66" s="25"/>
      <c r="C66" s="25"/>
      <c r="D66" s="15"/>
      <c r="E66" s="15"/>
      <c r="F66" s="43"/>
      <c r="G66" s="43"/>
      <c r="H66" s="43"/>
      <c r="I66" s="43"/>
      <c r="J66" s="36"/>
      <c r="K66" s="77"/>
      <c r="L66" s="77"/>
      <c r="M66" s="77"/>
    </row>
    <row r="67" spans="1:13" ht="13.5">
      <c r="A67" s="53" t="s">
        <v>5</v>
      </c>
      <c r="B67" s="25">
        <v>2</v>
      </c>
      <c r="C67" s="25">
        <v>4</v>
      </c>
      <c r="D67" s="27">
        <v>3</v>
      </c>
      <c r="E67" s="27">
        <v>2</v>
      </c>
      <c r="F67" s="26">
        <f aca="true" t="shared" si="5" ref="F67:I68">B67/B$65</f>
        <v>0.00033178500331785003</v>
      </c>
      <c r="G67" s="26">
        <f t="shared" si="5"/>
        <v>0.0006633499170812604</v>
      </c>
      <c r="H67" s="26">
        <f t="shared" si="5"/>
        <v>0.0005260389268805891</v>
      </c>
      <c r="I67" s="26">
        <f t="shared" si="5"/>
        <v>0.0003566333808844508</v>
      </c>
      <c r="J67" s="9"/>
      <c r="K67" s="77"/>
      <c r="L67" s="77"/>
      <c r="M67" s="77"/>
    </row>
    <row r="68" spans="1:13" ht="13.5">
      <c r="A68" s="46" t="s">
        <v>6</v>
      </c>
      <c r="B68" s="38">
        <v>2</v>
      </c>
      <c r="C68" s="38">
        <v>4</v>
      </c>
      <c r="D68" s="15">
        <v>3</v>
      </c>
      <c r="E68" s="15">
        <v>2</v>
      </c>
      <c r="F68" s="32">
        <f t="shared" si="5"/>
        <v>0.00033178500331785003</v>
      </c>
      <c r="G68" s="32">
        <f t="shared" si="5"/>
        <v>0.0006633499170812604</v>
      </c>
      <c r="H68" s="32">
        <f t="shared" si="5"/>
        <v>0.0005260389268805891</v>
      </c>
      <c r="I68" s="32">
        <f t="shared" si="5"/>
        <v>0.0003566333808844508</v>
      </c>
      <c r="J68" s="9"/>
      <c r="K68" s="77"/>
      <c r="L68" s="77"/>
      <c r="M68" s="77"/>
    </row>
    <row r="69" spans="1:13" ht="13.5">
      <c r="A69" s="46"/>
      <c r="B69" s="38"/>
      <c r="C69" s="38"/>
      <c r="D69" s="15"/>
      <c r="E69" s="15"/>
      <c r="F69" s="43"/>
      <c r="G69" s="43"/>
      <c r="H69" s="43"/>
      <c r="I69" s="43"/>
      <c r="J69" s="9"/>
      <c r="K69" s="77"/>
      <c r="L69" s="77"/>
      <c r="M69" s="77"/>
    </row>
    <row r="70" spans="1:13" ht="13.5">
      <c r="A70" s="53" t="s">
        <v>7</v>
      </c>
      <c r="B70" s="25">
        <f>SUM(B71:B73)</f>
        <v>2247</v>
      </c>
      <c r="C70" s="25">
        <f>SUM(C71:C73)</f>
        <v>2119</v>
      </c>
      <c r="D70" s="25">
        <f>SUM(D71:D73)</f>
        <v>1933</v>
      </c>
      <c r="E70" s="25">
        <v>1841</v>
      </c>
      <c r="F70" s="26">
        <f>B70/B$65</f>
        <v>0.37276045122760454</v>
      </c>
      <c r="G70" s="26">
        <f>C70/C$65</f>
        <v>0.35140961857379766</v>
      </c>
      <c r="H70" s="26">
        <f>D70/D$65</f>
        <v>0.33894441522005964</v>
      </c>
      <c r="I70" s="26">
        <f>E70/E$65</f>
        <v>0.3282810271041369</v>
      </c>
      <c r="J70" s="9"/>
      <c r="K70" s="77"/>
      <c r="L70" s="77"/>
      <c r="M70" s="77"/>
    </row>
    <row r="71" spans="1:13" ht="13.5">
      <c r="A71" s="46" t="s">
        <v>8</v>
      </c>
      <c r="B71" s="38" t="s">
        <v>39</v>
      </c>
      <c r="C71" s="38" t="s">
        <v>39</v>
      </c>
      <c r="D71" s="15" t="s">
        <v>39</v>
      </c>
      <c r="E71" s="15" t="s">
        <v>39</v>
      </c>
      <c r="F71" s="43" t="s">
        <v>39</v>
      </c>
      <c r="G71" s="43" t="s">
        <v>34</v>
      </c>
      <c r="H71" s="43" t="s">
        <v>34</v>
      </c>
      <c r="I71" s="43" t="s">
        <v>34</v>
      </c>
      <c r="J71" s="9"/>
      <c r="K71" s="77"/>
      <c r="L71" s="77"/>
      <c r="M71" s="77"/>
    </row>
    <row r="72" spans="1:13" ht="13.5">
      <c r="A72" s="46" t="s">
        <v>9</v>
      </c>
      <c r="B72" s="38">
        <v>516</v>
      </c>
      <c r="C72" s="38">
        <v>533</v>
      </c>
      <c r="D72" s="15">
        <v>519</v>
      </c>
      <c r="E72" s="15">
        <v>494</v>
      </c>
      <c r="F72" s="32">
        <f aca="true" t="shared" si="6" ref="F72:I73">B72/B$65</f>
        <v>0.0856005308560053</v>
      </c>
      <c r="G72" s="32">
        <f t="shared" si="6"/>
        <v>0.08839137645107795</v>
      </c>
      <c r="H72" s="32">
        <f t="shared" si="6"/>
        <v>0.09100473435034193</v>
      </c>
      <c r="I72" s="32">
        <f t="shared" si="6"/>
        <v>0.08808844507845934</v>
      </c>
      <c r="J72" s="9"/>
      <c r="K72" s="77"/>
      <c r="L72" s="77"/>
      <c r="M72" s="77"/>
    </row>
    <row r="73" spans="1:13" ht="13.5">
      <c r="A73" s="54" t="s">
        <v>10</v>
      </c>
      <c r="B73" s="38">
        <v>1731</v>
      </c>
      <c r="C73" s="38">
        <v>1586</v>
      </c>
      <c r="D73" s="31">
        <v>1414</v>
      </c>
      <c r="E73" s="31">
        <v>1347</v>
      </c>
      <c r="F73" s="32">
        <f t="shared" si="6"/>
        <v>0.2871599203715992</v>
      </c>
      <c r="G73" s="32">
        <f t="shared" si="6"/>
        <v>0.26301824212271974</v>
      </c>
      <c r="H73" s="32">
        <f t="shared" si="6"/>
        <v>0.24793968086971768</v>
      </c>
      <c r="I73" s="32">
        <f t="shared" si="6"/>
        <v>0.24019258202567761</v>
      </c>
      <c r="J73" s="9"/>
      <c r="K73" s="77"/>
      <c r="L73" s="77"/>
      <c r="M73" s="77"/>
    </row>
    <row r="74" spans="1:13" ht="13.5">
      <c r="A74" s="53"/>
      <c r="B74" s="25"/>
      <c r="C74" s="25"/>
      <c r="D74" s="27"/>
      <c r="E74" s="27"/>
      <c r="F74" s="42"/>
      <c r="G74" s="42"/>
      <c r="H74" s="42"/>
      <c r="I74" s="42"/>
      <c r="J74" s="9"/>
      <c r="K74" s="77"/>
      <c r="L74" s="77"/>
      <c r="M74" s="77"/>
    </row>
    <row r="75" spans="1:13" ht="13.5">
      <c r="A75" s="53" t="s">
        <v>11</v>
      </c>
      <c r="B75" s="25">
        <f>SUM(B76:B81)</f>
        <v>3779</v>
      </c>
      <c r="C75" s="25">
        <f>SUM(C76:C81)</f>
        <v>3907</v>
      </c>
      <c r="D75" s="25">
        <f>SUM(D76:D81)</f>
        <v>3767</v>
      </c>
      <c r="E75" s="25">
        <v>3765</v>
      </c>
      <c r="F75" s="26">
        <f aca="true" t="shared" si="7" ref="F75:I81">B75/B$65</f>
        <v>0.6269077637690776</v>
      </c>
      <c r="G75" s="26">
        <f t="shared" si="7"/>
        <v>0.647927031509121</v>
      </c>
      <c r="H75" s="26">
        <f t="shared" si="7"/>
        <v>0.6605295458530598</v>
      </c>
      <c r="I75" s="26">
        <f t="shared" si="7"/>
        <v>0.6713623395149786</v>
      </c>
      <c r="J75" s="9"/>
      <c r="K75" s="77"/>
      <c r="L75" s="77"/>
      <c r="M75" s="77"/>
    </row>
    <row r="76" spans="1:13" ht="13.5" customHeight="1">
      <c r="A76" s="46" t="s">
        <v>50</v>
      </c>
      <c r="B76" s="47">
        <v>1</v>
      </c>
      <c r="C76" s="48">
        <v>3</v>
      </c>
      <c r="D76" s="49">
        <v>4</v>
      </c>
      <c r="E76" s="49">
        <v>4</v>
      </c>
      <c r="F76" s="32">
        <f t="shared" si="7"/>
        <v>0.00016589250165892502</v>
      </c>
      <c r="G76" s="32">
        <f t="shared" si="7"/>
        <v>0.0004975124378109452</v>
      </c>
      <c r="H76" s="32">
        <f t="shared" si="7"/>
        <v>0.0007013852358407856</v>
      </c>
      <c r="I76" s="32">
        <f t="shared" si="7"/>
        <v>0.0007132667617689016</v>
      </c>
      <c r="J76" s="9"/>
      <c r="K76" s="77"/>
      <c r="L76" s="77"/>
      <c r="M76" s="77"/>
    </row>
    <row r="77" spans="1:13" ht="13.5">
      <c r="A77" s="46" t="s">
        <v>12</v>
      </c>
      <c r="B77" s="38">
        <v>385</v>
      </c>
      <c r="C77" s="38">
        <v>386</v>
      </c>
      <c r="D77" s="15">
        <v>372</v>
      </c>
      <c r="E77" s="15">
        <v>380</v>
      </c>
      <c r="F77" s="32">
        <f t="shared" si="7"/>
        <v>0.06386861313868614</v>
      </c>
      <c r="G77" s="32">
        <f t="shared" si="7"/>
        <v>0.06401326699834163</v>
      </c>
      <c r="H77" s="32">
        <f t="shared" si="7"/>
        <v>0.06522882693319305</v>
      </c>
      <c r="I77" s="32">
        <f t="shared" si="7"/>
        <v>0.06776034236804565</v>
      </c>
      <c r="J77" s="9"/>
      <c r="K77" s="77"/>
      <c r="L77" s="77"/>
      <c r="M77" s="77"/>
    </row>
    <row r="78" spans="1:13" ht="13.5">
      <c r="A78" s="46" t="s">
        <v>49</v>
      </c>
      <c r="B78" s="38">
        <v>1940</v>
      </c>
      <c r="C78" s="38">
        <v>1946</v>
      </c>
      <c r="D78" s="15">
        <v>1831</v>
      </c>
      <c r="E78" s="15">
        <v>1766</v>
      </c>
      <c r="F78" s="32">
        <f t="shared" si="7"/>
        <v>0.3218314532183145</v>
      </c>
      <c r="G78" s="32">
        <f t="shared" si="7"/>
        <v>0.3227197346600332</v>
      </c>
      <c r="H78" s="32">
        <f t="shared" si="7"/>
        <v>0.32105909170611957</v>
      </c>
      <c r="I78" s="32">
        <f t="shared" si="7"/>
        <v>0.31490727532097007</v>
      </c>
      <c r="J78" s="9"/>
      <c r="K78" s="77"/>
      <c r="L78" s="77"/>
      <c r="M78" s="77"/>
    </row>
    <row r="79" spans="1:13" ht="13.5">
      <c r="A79" s="54" t="s">
        <v>13</v>
      </c>
      <c r="B79" s="38">
        <v>41</v>
      </c>
      <c r="C79" s="38">
        <v>40</v>
      </c>
      <c r="D79" s="31">
        <v>37</v>
      </c>
      <c r="E79" s="31">
        <v>46</v>
      </c>
      <c r="F79" s="32">
        <f t="shared" si="7"/>
        <v>0.0068015925680159255</v>
      </c>
      <c r="G79" s="32">
        <f t="shared" si="7"/>
        <v>0.006633499170812604</v>
      </c>
      <c r="H79" s="32">
        <f t="shared" si="7"/>
        <v>0.0064878134315272664</v>
      </c>
      <c r="I79" s="32">
        <f t="shared" si="7"/>
        <v>0.008202567760342368</v>
      </c>
      <c r="J79" s="9"/>
      <c r="K79" s="77"/>
      <c r="L79" s="77"/>
      <c r="M79" s="77"/>
    </row>
    <row r="80" spans="1:13" ht="13.5">
      <c r="A80" s="54" t="s">
        <v>14</v>
      </c>
      <c r="B80" s="38">
        <v>412</v>
      </c>
      <c r="C80" s="38">
        <v>439</v>
      </c>
      <c r="D80" s="31">
        <v>441</v>
      </c>
      <c r="E80" s="31">
        <v>457</v>
      </c>
      <c r="F80" s="32">
        <f t="shared" si="7"/>
        <v>0.0683477106834771</v>
      </c>
      <c r="G80" s="32">
        <f t="shared" si="7"/>
        <v>0.07280265339966832</v>
      </c>
      <c r="H80" s="32">
        <f t="shared" si="7"/>
        <v>0.0773277222514466</v>
      </c>
      <c r="I80" s="32">
        <f t="shared" si="7"/>
        <v>0.081490727532097</v>
      </c>
      <c r="J80" s="9"/>
      <c r="K80" s="77"/>
      <c r="L80" s="77"/>
      <c r="M80" s="77"/>
    </row>
    <row r="81" spans="1:13" ht="13.5">
      <c r="A81" s="46" t="s">
        <v>15</v>
      </c>
      <c r="B81" s="38">
        <v>1000</v>
      </c>
      <c r="C81" s="38">
        <v>1093</v>
      </c>
      <c r="D81" s="15">
        <v>1082</v>
      </c>
      <c r="E81" s="15">
        <v>1112</v>
      </c>
      <c r="F81" s="32">
        <f t="shared" si="7"/>
        <v>0.16589250165892502</v>
      </c>
      <c r="G81" s="32">
        <f t="shared" si="7"/>
        <v>0.1812603648424544</v>
      </c>
      <c r="H81" s="32">
        <f t="shared" si="7"/>
        <v>0.1897247062949325</v>
      </c>
      <c r="I81" s="32">
        <f t="shared" si="7"/>
        <v>0.19828815977175462</v>
      </c>
      <c r="J81" s="9"/>
      <c r="K81" s="77"/>
      <c r="L81" s="77"/>
      <c r="M81" s="77"/>
    </row>
    <row r="82" spans="1:13" ht="14.25" thickBot="1">
      <c r="A82" s="55"/>
      <c r="B82" s="44"/>
      <c r="C82" s="44"/>
      <c r="D82" s="17"/>
      <c r="E82" s="17"/>
      <c r="F82" s="40"/>
      <c r="G82" s="40"/>
      <c r="H82" s="18"/>
      <c r="I82" s="18"/>
      <c r="J82" s="9"/>
      <c r="K82" s="77"/>
      <c r="L82" s="77"/>
      <c r="M82" s="77"/>
    </row>
    <row r="83" spans="1:13" ht="14.25" thickBot="1">
      <c r="A83" s="56"/>
      <c r="B83" s="38"/>
      <c r="C83" s="38"/>
      <c r="D83" s="15"/>
      <c r="E83" s="15"/>
      <c r="F83" s="1"/>
      <c r="G83" s="1"/>
      <c r="H83" s="1"/>
      <c r="I83" s="1"/>
      <c r="J83" s="9"/>
      <c r="K83" s="77"/>
      <c r="L83" s="77"/>
      <c r="M83" s="77"/>
    </row>
    <row r="84" spans="1:13" ht="13.5">
      <c r="A84" s="82" t="s">
        <v>0</v>
      </c>
      <c r="B84" s="84" t="s">
        <v>3</v>
      </c>
      <c r="C84" s="85"/>
      <c r="D84" s="85"/>
      <c r="E84" s="86"/>
      <c r="F84" s="84" t="s">
        <v>2</v>
      </c>
      <c r="G84" s="85"/>
      <c r="H84" s="85"/>
      <c r="I84" s="85"/>
      <c r="J84" s="9"/>
      <c r="K84" s="77"/>
      <c r="L84" s="77"/>
      <c r="M84" s="77"/>
    </row>
    <row r="85" spans="1:13" ht="13.5">
      <c r="A85" s="83"/>
      <c r="B85" s="5" t="s">
        <v>42</v>
      </c>
      <c r="C85" s="5" t="s">
        <v>43</v>
      </c>
      <c r="D85" s="5" t="s">
        <v>44</v>
      </c>
      <c r="E85" s="5" t="s">
        <v>45</v>
      </c>
      <c r="F85" s="5" t="s">
        <v>42</v>
      </c>
      <c r="G85" s="5" t="s">
        <v>43</v>
      </c>
      <c r="H85" s="5" t="s">
        <v>44</v>
      </c>
      <c r="I85" s="5" t="s">
        <v>45</v>
      </c>
      <c r="J85" s="9"/>
      <c r="K85" s="77"/>
      <c r="L85" s="77"/>
      <c r="M85" s="77"/>
    </row>
    <row r="86" spans="1:13" ht="13.5">
      <c r="A86" s="52" t="s">
        <v>4</v>
      </c>
      <c r="B86" s="25">
        <f>SUM(B88,B91,B96)</f>
        <v>56651</v>
      </c>
      <c r="C86" s="25">
        <f>SUM(C88,C91,C96)</f>
        <v>62914</v>
      </c>
      <c r="D86" s="25">
        <f>SUM(D88,D91,D96)</f>
        <v>58645</v>
      </c>
      <c r="E86" s="25">
        <v>59384</v>
      </c>
      <c r="F86" s="26">
        <f>B86/B$86</f>
        <v>1</v>
      </c>
      <c r="G86" s="26">
        <f>C86/C$86</f>
        <v>1</v>
      </c>
      <c r="H86" s="26">
        <f>D86/D$86</f>
        <v>1</v>
      </c>
      <c r="I86" s="26">
        <f>E86/E$86</f>
        <v>1</v>
      </c>
      <c r="J86" s="9"/>
      <c r="K86" s="77"/>
      <c r="L86" s="77"/>
      <c r="M86" s="77"/>
    </row>
    <row r="87" spans="1:13" ht="13.5">
      <c r="A87" s="53"/>
      <c r="B87" s="25">
        <f>SUM(B88,B91,B96)</f>
        <v>56651</v>
      </c>
      <c r="C87" s="25">
        <f>SUM(C88,C91,C96)</f>
        <v>62914</v>
      </c>
      <c r="D87" s="25">
        <f>SUM(D88,D91,D96)</f>
        <v>58645</v>
      </c>
      <c r="E87" s="25">
        <f>SUM(E88,E91,E96)</f>
        <v>59384</v>
      </c>
      <c r="F87" s="26"/>
      <c r="G87" s="26"/>
      <c r="H87" s="26"/>
      <c r="I87" s="26"/>
      <c r="J87" s="9"/>
      <c r="K87" s="77"/>
      <c r="L87" s="77"/>
      <c r="M87" s="77"/>
    </row>
    <row r="88" spans="1:13" ht="13.5">
      <c r="A88" s="53" t="s">
        <v>5</v>
      </c>
      <c r="B88" s="25">
        <v>17</v>
      </c>
      <c r="C88" s="25">
        <v>15</v>
      </c>
      <c r="D88" s="27">
        <v>17</v>
      </c>
      <c r="E88" s="27">
        <v>16</v>
      </c>
      <c r="F88" s="26">
        <f aca="true" t="shared" si="8" ref="F88:I89">B88/B$86</f>
        <v>0.00030008296411360787</v>
      </c>
      <c r="G88" s="26">
        <f t="shared" si="8"/>
        <v>0.00023842070127475602</v>
      </c>
      <c r="H88" s="26">
        <f t="shared" si="8"/>
        <v>0.00028987978514792394</v>
      </c>
      <c r="I88" s="26">
        <f t="shared" si="8"/>
        <v>0.000269432843863667</v>
      </c>
      <c r="J88" s="9"/>
      <c r="K88" s="77"/>
      <c r="L88" s="77"/>
      <c r="M88" s="77"/>
    </row>
    <row r="89" spans="1:13" ht="13.5">
      <c r="A89" s="46" t="s">
        <v>6</v>
      </c>
      <c r="B89" s="38">
        <v>17</v>
      </c>
      <c r="C89" s="38">
        <v>15</v>
      </c>
      <c r="D89" s="15">
        <v>17</v>
      </c>
      <c r="E89" s="15">
        <v>16</v>
      </c>
      <c r="F89" s="32">
        <f t="shared" si="8"/>
        <v>0.00030008296411360787</v>
      </c>
      <c r="G89" s="32">
        <f t="shared" si="8"/>
        <v>0.00023842070127475602</v>
      </c>
      <c r="H89" s="32">
        <f t="shared" si="8"/>
        <v>0.00028987978514792394</v>
      </c>
      <c r="I89" s="32">
        <f t="shared" si="8"/>
        <v>0.000269432843863667</v>
      </c>
      <c r="J89" s="9"/>
      <c r="K89" s="77"/>
      <c r="L89" s="77"/>
      <c r="M89" s="77"/>
    </row>
    <row r="90" spans="1:13" ht="13.5">
      <c r="A90" s="46"/>
      <c r="B90" s="38"/>
      <c r="C90" s="38"/>
      <c r="D90" s="15"/>
      <c r="E90" s="15"/>
      <c r="F90" s="43"/>
      <c r="G90" s="43"/>
      <c r="H90" s="43"/>
      <c r="I90" s="43"/>
      <c r="J90" s="9"/>
      <c r="K90" s="77"/>
      <c r="L90" s="77"/>
      <c r="M90" s="77"/>
    </row>
    <row r="91" spans="1:13" ht="13.5">
      <c r="A91" s="53" t="s">
        <v>7</v>
      </c>
      <c r="B91" s="25">
        <f>SUM(B92:B94)</f>
        <v>25883</v>
      </c>
      <c r="C91" s="25">
        <f>SUM(C92:C94)</f>
        <v>24794</v>
      </c>
      <c r="D91" s="25">
        <f>SUM(D92:D94)</f>
        <v>22025</v>
      </c>
      <c r="E91" s="25">
        <v>20369</v>
      </c>
      <c r="F91" s="26">
        <f>B91/B$86</f>
        <v>0.45688513883250076</v>
      </c>
      <c r="G91" s="26">
        <f>C91/C$86</f>
        <v>0.3940935244937534</v>
      </c>
      <c r="H91" s="26">
        <f>D91/D$86</f>
        <v>0.3755648392872368</v>
      </c>
      <c r="I91" s="26">
        <f>E91/E$86</f>
        <v>0.34300484979118956</v>
      </c>
      <c r="J91" s="9"/>
      <c r="K91" s="77"/>
      <c r="L91" s="77"/>
      <c r="M91" s="77"/>
    </row>
    <row r="92" spans="1:13" ht="13.5">
      <c r="A92" s="46" t="s">
        <v>8</v>
      </c>
      <c r="B92" s="38" t="s">
        <v>39</v>
      </c>
      <c r="C92" s="38" t="s">
        <v>39</v>
      </c>
      <c r="D92" s="15" t="s">
        <v>39</v>
      </c>
      <c r="E92" s="15" t="s">
        <v>39</v>
      </c>
      <c r="F92" s="43" t="s">
        <v>39</v>
      </c>
      <c r="G92" s="43" t="s">
        <v>34</v>
      </c>
      <c r="H92" s="43" t="s">
        <v>34</v>
      </c>
      <c r="I92" s="43" t="s">
        <v>34</v>
      </c>
      <c r="J92" s="9"/>
      <c r="K92" s="77"/>
      <c r="L92" s="77"/>
      <c r="M92" s="77"/>
    </row>
    <row r="93" spans="1:13" ht="13.5">
      <c r="A93" s="46" t="s">
        <v>9</v>
      </c>
      <c r="B93" s="38">
        <v>4419</v>
      </c>
      <c r="C93" s="38">
        <v>4658</v>
      </c>
      <c r="D93" s="15">
        <v>4191</v>
      </c>
      <c r="E93" s="15">
        <v>3918</v>
      </c>
      <c r="F93" s="32">
        <f aca="true" t="shared" si="9" ref="F93:I94">B93/B$86</f>
        <v>0.07800391873047255</v>
      </c>
      <c r="G93" s="32">
        <f t="shared" si="9"/>
        <v>0.0740375751025209</v>
      </c>
      <c r="H93" s="32">
        <f t="shared" si="9"/>
        <v>0.07146389291499701</v>
      </c>
      <c r="I93" s="32">
        <f t="shared" si="9"/>
        <v>0.06597736764111545</v>
      </c>
      <c r="J93" s="9"/>
      <c r="K93" s="77"/>
      <c r="L93" s="77"/>
      <c r="M93" s="77"/>
    </row>
    <row r="94" spans="1:13" ht="13.5">
      <c r="A94" s="54" t="s">
        <v>10</v>
      </c>
      <c r="B94" s="38">
        <v>21464</v>
      </c>
      <c r="C94" s="38">
        <v>20136</v>
      </c>
      <c r="D94" s="31">
        <v>17834</v>
      </c>
      <c r="E94" s="31">
        <v>16451</v>
      </c>
      <c r="F94" s="32">
        <f t="shared" si="9"/>
        <v>0.3788812201020282</v>
      </c>
      <c r="G94" s="32">
        <f t="shared" si="9"/>
        <v>0.3200559493912325</v>
      </c>
      <c r="H94" s="32">
        <f t="shared" si="9"/>
        <v>0.3041009463722397</v>
      </c>
      <c r="I94" s="32">
        <f t="shared" si="9"/>
        <v>0.2770274821500741</v>
      </c>
      <c r="J94" s="9"/>
      <c r="K94" s="77"/>
      <c r="L94" s="77"/>
      <c r="M94" s="77"/>
    </row>
    <row r="95" spans="1:13" ht="13.5">
      <c r="A95" s="53"/>
      <c r="B95" s="38">
        <f>SUM(B92:B94)</f>
        <v>25883</v>
      </c>
      <c r="C95" s="38">
        <f>SUM(C92:C94)</f>
        <v>24794</v>
      </c>
      <c r="D95" s="38">
        <f>SUM(D92:D94)</f>
        <v>22025</v>
      </c>
      <c r="E95" s="38">
        <f>SUM(E92:E94)</f>
        <v>20369</v>
      </c>
      <c r="F95" s="43"/>
      <c r="G95" s="43"/>
      <c r="H95" s="43"/>
      <c r="I95" s="43"/>
      <c r="J95" s="9"/>
      <c r="K95" s="77"/>
      <c r="L95" s="77"/>
      <c r="M95" s="77"/>
    </row>
    <row r="96" spans="1:13" ht="13.5">
      <c r="A96" s="53" t="s">
        <v>11</v>
      </c>
      <c r="B96" s="25">
        <f>SUM(B97:B102)</f>
        <v>30751</v>
      </c>
      <c r="C96" s="25">
        <f>SUM(C97:C102)</f>
        <v>38105</v>
      </c>
      <c r="D96" s="25">
        <f>SUM(D97:D102)</f>
        <v>36603</v>
      </c>
      <c r="E96" s="25">
        <v>38999</v>
      </c>
      <c r="F96" s="26">
        <f aca="true" t="shared" si="10" ref="F96:I102">B96/B$86</f>
        <v>0.5428147782033856</v>
      </c>
      <c r="G96" s="26">
        <f t="shared" si="10"/>
        <v>0.6056680548049719</v>
      </c>
      <c r="H96" s="26">
        <f t="shared" si="10"/>
        <v>0.6241452809276153</v>
      </c>
      <c r="I96" s="26">
        <f t="shared" si="10"/>
        <v>0.6567257173649468</v>
      </c>
      <c r="J96" s="9"/>
      <c r="K96" s="77"/>
      <c r="L96" s="77"/>
      <c r="M96" s="77"/>
    </row>
    <row r="97" spans="1:13" ht="13.5" customHeight="1">
      <c r="A97" s="46" t="s">
        <v>50</v>
      </c>
      <c r="B97" s="38">
        <v>7</v>
      </c>
      <c r="C97" s="38">
        <v>42</v>
      </c>
      <c r="D97" s="15">
        <v>138</v>
      </c>
      <c r="E97" s="15">
        <v>142</v>
      </c>
      <c r="F97" s="32">
        <f t="shared" si="10"/>
        <v>0.0001235635734585444</v>
      </c>
      <c r="G97" s="32">
        <f t="shared" si="10"/>
        <v>0.0006675779635693168</v>
      </c>
      <c r="H97" s="32">
        <f t="shared" si="10"/>
        <v>0.0023531417853184414</v>
      </c>
      <c r="I97" s="32">
        <f t="shared" si="10"/>
        <v>0.0023912164892900445</v>
      </c>
      <c r="J97" s="9"/>
      <c r="K97" s="77"/>
      <c r="L97" s="77"/>
      <c r="M97" s="77"/>
    </row>
    <row r="98" spans="1:13" ht="13.5">
      <c r="A98" s="46" t="s">
        <v>12</v>
      </c>
      <c r="B98" s="38">
        <v>7896</v>
      </c>
      <c r="C98" s="38">
        <v>10195</v>
      </c>
      <c r="D98" s="15">
        <v>9753</v>
      </c>
      <c r="E98" s="15">
        <v>10872</v>
      </c>
      <c r="F98" s="32">
        <f t="shared" si="10"/>
        <v>0.1393797108612381</v>
      </c>
      <c r="G98" s="32">
        <f t="shared" si="10"/>
        <v>0.1620466032997425</v>
      </c>
      <c r="H98" s="32">
        <f t="shared" si="10"/>
        <v>0.16630573791457073</v>
      </c>
      <c r="I98" s="32">
        <f t="shared" si="10"/>
        <v>0.18307961740536172</v>
      </c>
      <c r="J98" s="9"/>
      <c r="K98" s="77"/>
      <c r="L98" s="77"/>
      <c r="M98" s="77"/>
    </row>
    <row r="99" spans="1:13" ht="13.5">
      <c r="A99" s="46" t="s">
        <v>49</v>
      </c>
      <c r="B99" s="38">
        <v>12462</v>
      </c>
      <c r="C99" s="38">
        <v>15649</v>
      </c>
      <c r="D99" s="15">
        <v>14675</v>
      </c>
      <c r="E99" s="15">
        <v>15290</v>
      </c>
      <c r="F99" s="32">
        <f t="shared" si="10"/>
        <v>0.2199784646343401</v>
      </c>
      <c r="G99" s="32">
        <f t="shared" si="10"/>
        <v>0.2487363702832438</v>
      </c>
      <c r="H99" s="32">
        <f t="shared" si="10"/>
        <v>0.2502344615909285</v>
      </c>
      <c r="I99" s="32">
        <f t="shared" si="10"/>
        <v>0.25747676141721676</v>
      </c>
      <c r="J99" s="9"/>
      <c r="K99" s="77"/>
      <c r="L99" s="77"/>
      <c r="M99" s="77"/>
    </row>
    <row r="100" spans="1:13" ht="13.5">
      <c r="A100" s="54" t="s">
        <v>13</v>
      </c>
      <c r="B100" s="38">
        <v>770</v>
      </c>
      <c r="C100" s="38">
        <v>819</v>
      </c>
      <c r="D100" s="31">
        <v>749</v>
      </c>
      <c r="E100" s="31">
        <v>710</v>
      </c>
      <c r="F100" s="32">
        <f t="shared" si="10"/>
        <v>0.013591993080439886</v>
      </c>
      <c r="G100" s="32">
        <f t="shared" si="10"/>
        <v>0.013017770289601679</v>
      </c>
      <c r="H100" s="32">
        <f t="shared" si="10"/>
        <v>0.012771762298576178</v>
      </c>
      <c r="I100" s="32">
        <f t="shared" si="10"/>
        <v>0.011956082446450222</v>
      </c>
      <c r="J100" s="9"/>
      <c r="K100" s="77"/>
      <c r="L100" s="77"/>
      <c r="M100" s="77"/>
    </row>
    <row r="101" spans="1:13" ht="13.5">
      <c r="A101" s="54" t="s">
        <v>14</v>
      </c>
      <c r="B101" s="38">
        <v>901</v>
      </c>
      <c r="C101" s="38">
        <v>938</v>
      </c>
      <c r="D101" s="31">
        <v>1009</v>
      </c>
      <c r="E101" s="31">
        <v>1121</v>
      </c>
      <c r="F101" s="32">
        <f t="shared" si="10"/>
        <v>0.015904397098021217</v>
      </c>
      <c r="G101" s="32">
        <f t="shared" si="10"/>
        <v>0.014909241186381409</v>
      </c>
      <c r="H101" s="32">
        <f t="shared" si="10"/>
        <v>0.01720521783613266</v>
      </c>
      <c r="I101" s="32">
        <f t="shared" si="10"/>
        <v>0.01887713862319817</v>
      </c>
      <c r="J101" s="9"/>
      <c r="K101" s="77"/>
      <c r="L101" s="77"/>
      <c r="M101" s="77"/>
    </row>
    <row r="102" spans="1:13" ht="13.5">
      <c r="A102" s="46" t="s">
        <v>15</v>
      </c>
      <c r="B102" s="38">
        <v>8715</v>
      </c>
      <c r="C102" s="38">
        <v>10462</v>
      </c>
      <c r="D102" s="15">
        <v>10279</v>
      </c>
      <c r="E102" s="15">
        <v>10864</v>
      </c>
      <c r="F102" s="32">
        <f t="shared" si="10"/>
        <v>0.1538366489558878</v>
      </c>
      <c r="G102" s="32">
        <f t="shared" si="10"/>
        <v>0.16629049178243316</v>
      </c>
      <c r="H102" s="32">
        <f t="shared" si="10"/>
        <v>0.17527495950208885</v>
      </c>
      <c r="I102" s="32">
        <f t="shared" si="10"/>
        <v>0.1829449009834299</v>
      </c>
      <c r="J102" s="9"/>
      <c r="K102" s="77"/>
      <c r="L102" s="77"/>
      <c r="M102" s="77"/>
    </row>
    <row r="103" spans="1:13" ht="14.25" thickBot="1">
      <c r="A103" s="55"/>
      <c r="B103" s="44">
        <f>SUM(B97:B102)</f>
        <v>30751</v>
      </c>
      <c r="C103" s="44">
        <f>SUM(C97:C102)</f>
        <v>38105</v>
      </c>
      <c r="D103" s="44">
        <f>SUM(D97:D102)</f>
        <v>36603</v>
      </c>
      <c r="E103" s="44">
        <f>SUM(E97:E102)</f>
        <v>38999</v>
      </c>
      <c r="F103" s="40"/>
      <c r="G103" s="40"/>
      <c r="H103" s="18"/>
      <c r="I103" s="18"/>
      <c r="J103" s="9"/>
      <c r="K103" s="77"/>
      <c r="L103" s="77"/>
      <c r="M103" s="77"/>
    </row>
    <row r="104" spans="1:13" ht="13.5">
      <c r="A104" s="19"/>
      <c r="B104" s="36"/>
      <c r="C104" s="36"/>
      <c r="D104" s="36"/>
      <c r="E104" s="20"/>
      <c r="F104" s="20"/>
      <c r="G104" s="36"/>
      <c r="H104" s="36"/>
      <c r="I104" s="36"/>
      <c r="J104" s="9"/>
      <c r="K104" s="20"/>
      <c r="L104" s="77"/>
      <c r="M104" s="77"/>
    </row>
    <row r="105" spans="1:13" ht="13.5">
      <c r="A105" s="19" t="s">
        <v>16</v>
      </c>
      <c r="B105" s="36"/>
      <c r="C105" s="36"/>
      <c r="D105" s="36"/>
      <c r="E105" s="20"/>
      <c r="F105" s="20"/>
      <c r="G105" s="36"/>
      <c r="H105" s="36"/>
      <c r="I105" s="36"/>
      <c r="J105" s="9"/>
      <c r="K105" s="20"/>
      <c r="L105" s="77"/>
      <c r="M105" s="77"/>
    </row>
    <row r="106" spans="1:13" ht="13.5">
      <c r="A106" s="19" t="s">
        <v>17</v>
      </c>
      <c r="B106" s="36"/>
      <c r="C106" s="36"/>
      <c r="D106" s="36"/>
      <c r="E106" s="20"/>
      <c r="F106" s="20"/>
      <c r="G106" s="36"/>
      <c r="H106" s="36"/>
      <c r="I106" s="36"/>
      <c r="J106" s="9"/>
      <c r="K106" s="20"/>
      <c r="L106" s="77"/>
      <c r="M106" s="77"/>
    </row>
    <row r="107" spans="1:13" ht="13.5">
      <c r="A107" s="45" t="s">
        <v>41</v>
      </c>
      <c r="B107" s="36"/>
      <c r="C107" s="36"/>
      <c r="D107" s="36"/>
      <c r="E107" s="20"/>
      <c r="F107" s="20"/>
      <c r="G107" s="36"/>
      <c r="H107" s="36"/>
      <c r="I107" s="36"/>
      <c r="J107" s="9"/>
      <c r="K107" s="20"/>
      <c r="L107" s="77"/>
      <c r="M107" s="77"/>
    </row>
  </sheetData>
  <sheetProtection/>
  <mergeCells count="14">
    <mergeCell ref="F84:I84"/>
    <mergeCell ref="K34:M34"/>
    <mergeCell ref="A84:A85"/>
    <mergeCell ref="A63:A64"/>
    <mergeCell ref="B84:E84"/>
    <mergeCell ref="K3:M3"/>
    <mergeCell ref="A1:K1"/>
    <mergeCell ref="A3:A4"/>
    <mergeCell ref="A34:A35"/>
    <mergeCell ref="B63:E63"/>
    <mergeCell ref="F63:I63"/>
    <mergeCell ref="B3:D3"/>
    <mergeCell ref="E3:G3"/>
    <mergeCell ref="H3:J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2" r:id="rId1"/>
  <rowBreaks count="2" manualBreakCount="2">
    <brk id="33" max="14" man="1"/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2017-11-29T05:44:38Z</cp:lastPrinted>
  <dcterms:created xsi:type="dcterms:W3CDTF">2014-11-06T05:07:31Z</dcterms:created>
  <dcterms:modified xsi:type="dcterms:W3CDTF">2018-12-27T07:41:10Z</dcterms:modified>
  <cp:category/>
  <cp:version/>
  <cp:contentType/>
  <cp:contentStatus/>
</cp:coreProperties>
</file>